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'0503721'!$D$24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'0503721'!$F$64</definedName>
    <definedName name="ID_125816504" localSheetId="0">'0503721'!$H$64</definedName>
    <definedName name="ID_125816508" localSheetId="0">'0503721'!$H$42</definedName>
    <definedName name="ID_125816512" localSheetId="0">'0503721'!$D$67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'0503721'!$C$73</definedName>
    <definedName name="ID_125816527" localSheetId="0">'0503721'!$D$73</definedName>
    <definedName name="ID_125816528" localSheetId="0">'0503721'!$C$80</definedName>
    <definedName name="ID_125816532" localSheetId="0">'0503721'!$E$52</definedName>
    <definedName name="ID_125816533" localSheetId="0">'0503721'!$F$53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'0503721'!$D$57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'0503721'!$C$33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'0503721'!$F$42</definedName>
    <definedName name="ID_125816569" localSheetId="0">'0503721'!$F$67</definedName>
    <definedName name="ID_125816572" localSheetId="0">'0503721'!$E$136</definedName>
    <definedName name="ID_125816576" localSheetId="0">'0503721'!$D$42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'0503721'!$F$27</definedName>
    <definedName name="ID_125816618" localSheetId="0">'0503721'!$F$70</definedName>
    <definedName name="ID_125816620" localSheetId="0">'0503721'!$D$114</definedName>
    <definedName name="ID_125816623" localSheetId="0">'0503721'!$E$64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'0503721'!$E$42</definedName>
    <definedName name="ID_125816909" localSheetId="0">'0503721'!$G$42</definedName>
    <definedName name="ID_125817038" localSheetId="0">'0503721'!$G$67</definedName>
    <definedName name="ID_125817086" localSheetId="0">'0503721'!$G$147</definedName>
    <definedName name="ID_125817153" localSheetId="0">'0503721'!$H$73</definedName>
    <definedName name="ID_125817159" localSheetId="0">'0503721'!$E$145</definedName>
    <definedName name="ID_125817160" localSheetId="0">'0503721'!$G$145</definedName>
    <definedName name="ID_125817163" localSheetId="0">'0503721'!$D$70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'0503721'!$G$52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'0503721'!$C$57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'0503721'!$F$57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'0503721'!$H$33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'0503721'!$H$53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'0503721'!$C$45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'0503721'!$E$57</definedName>
    <definedName name="ID_125817261" localSheetId="0">'0503721'!$D$96</definedName>
    <definedName name="ID_125817262" localSheetId="0">'0503721'!$D$115</definedName>
    <definedName name="ID_125817263" localSheetId="0">'0503721'!$G$57</definedName>
    <definedName name="ID_125817264" localSheetId="0">'0503721'!$H$57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'0503721'!$H$98</definedName>
    <definedName name="ID_125817281" localSheetId="0">'0503721'!$C$27</definedName>
    <definedName name="ID_125817282" localSheetId="0">'0503721'!$D$27</definedName>
    <definedName name="ID_125817286" localSheetId="0">'0503721'!$G$70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'0503721'!$E$33</definedName>
    <definedName name="ID_125817295" localSheetId="0">'0503721'!$G$131</definedName>
    <definedName name="ID_125817298" localSheetId="0">'0503721'!$G$64</definedName>
    <definedName name="ID_125817300" localSheetId="0">'0503721'!$D$64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'0503721'!$F$73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'0503721'!$G$45</definedName>
    <definedName name="ID_125817495" localSheetId="0">'0503721'!$H$45</definedName>
    <definedName name="ID_125817504" localSheetId="0">'0503721'!$G$53</definedName>
    <definedName name="ID_125817509" localSheetId="0">'0503721'!$E$143</definedName>
    <definedName name="ID_125817510" localSheetId="0">'0503721'!$D$164</definedName>
    <definedName name="ID_125817511" localSheetId="0">'0503721'!$F$45</definedName>
    <definedName name="ID_125817558" localSheetId="0">'0503721'!$E$102</definedName>
    <definedName name="ID_125817665" localSheetId="0">'0503721'!$C$53</definedName>
    <definedName name="ID_125817678" localSheetId="0">'0503721'!$D$53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'0503721'!$F$33</definedName>
    <definedName name="ID_125817727" localSheetId="0">'0503721'!$H$67</definedName>
    <definedName name="ID_125817731" localSheetId="0">'0503721'!$C$42</definedName>
    <definedName name="ID_125817733" localSheetId="0">'0503721'!$G$73</definedName>
    <definedName name="ID_125817734" localSheetId="0">'0503721'!$H$76</definedName>
    <definedName name="ID_125817735" localSheetId="0">'0503721'!$E$80</definedName>
    <definedName name="ID_125817736" localSheetId="0">'0503721'!$C$70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'0503721'!$C$52</definedName>
    <definedName name="ID_125817755" localSheetId="0">'0503721'!$D$52</definedName>
    <definedName name="ID_125817756" localSheetId="0">'0503721'!$E$45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'0503721'!$H$70</definedName>
    <definedName name="ID_125817787" localSheetId="0">'0503721'!$E$73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'0503721'!$C$64</definedName>
    <definedName name="ID_125817805" localSheetId="0">'0503721'!$F$144</definedName>
    <definedName name="ID_125817808" localSheetId="0">'0503721'!$C$67</definedName>
    <definedName name="ID_125817810" localSheetId="0">'0503721'!$E$67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'0503721'!$F$52</definedName>
    <definedName name="ID_125817831" localSheetId="0">'0503721'!$E$53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'0503721'!$E$70</definedName>
    <definedName name="ID_125817869" localSheetId="0">'0503721'!$H$101</definedName>
    <definedName name="ID_125817870" localSheetId="0">'0503721'!$F$104</definedName>
    <definedName name="ID_125817871" localSheetId="0">'0503721'!$C$24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'0503721'!$G$33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'0503721'!$H$52</definedName>
    <definedName name="ID_125817903" localSheetId="0">'0503721'!$F$164</definedName>
    <definedName name="ID_125817904" localSheetId="0">'0503721'!$E$93</definedName>
    <definedName name="ID_125817905" localSheetId="0">'0503721'!$D$45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'0503721'!$B$53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'0503721'!$B$52</definedName>
    <definedName name="ID_584830943" localSheetId="0">'0503721'!$B$64</definedName>
    <definedName name="ID_584830946" localSheetId="0">'0503721'!$B$67</definedName>
    <definedName name="ID_584830949" localSheetId="0">'0503721'!$B$70</definedName>
    <definedName name="ID_584830950" localSheetId="0">'0503721'!$B$73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'0503721'!$B$65:$J$65</definedName>
    <definedName name="T_30200296427" localSheetId="0">'0503721'!$B$71:$J$71</definedName>
    <definedName name="T_30200296437" localSheetId="0">'0503721'!$B$34:$J$35</definedName>
    <definedName name="T_30200296447" localSheetId="0">'0503721'!$B$43:$J$43</definedName>
    <definedName name="T_30200296457" localSheetId="0">'0503721'!$B$89:$J$90</definedName>
    <definedName name="T_30200296467" localSheetId="0">'0503721'!$B$19:$J$19</definedName>
    <definedName name="T_30200296477" localSheetId="0">'0503721'!$B$25:$J$25</definedName>
    <definedName name="T_30200296487" localSheetId="0">'0503721'!$C$183:$H$192</definedName>
    <definedName name="T_30200296497" localSheetId="0">'0503721'!$B$28:$J$28</definedName>
    <definedName name="T_30200296507" localSheetId="0">'0503721'!$B$54:$J$55</definedName>
    <definedName name="T_30200296517" localSheetId="0">'0503721'!$B$77:$J$78</definedName>
    <definedName name="T_30200296527" localSheetId="0">'0503721'!$B$22:$J$22</definedName>
    <definedName name="T_30200296537" localSheetId="0">'0503721'!$B$110:$J$110</definedName>
    <definedName name="T_30200296547" localSheetId="0">'0503721'!$B$58:$J$62</definedName>
    <definedName name="T_30200296557" localSheetId="0">'0503721'!$B$31:$J$31</definedName>
    <definedName name="T_30200296567" localSheetId="0">'0503721'!$B$68:$J$68</definedName>
    <definedName name="T_30200296577" localSheetId="0">'0503721'!$B$74:$J$74</definedName>
    <definedName name="T_30200296587" localSheetId="0">'0503721'!$B$46:$J$50</definedName>
    <definedName name="T_30200296597" localSheetId="0">'0503721'!$B$81:$J$81</definedName>
    <definedName name="T_30200296607" localSheetId="0">'0503721'!$B$107:$J$107</definedName>
    <definedName name="TR_30200296417" localSheetId="0">'0503721'!$B$65:$J$65</definedName>
    <definedName name="TR_30200296427" localSheetId="0">'0503721'!$B$71:$J$71</definedName>
    <definedName name="TR_30200296437_2362030215" localSheetId="0">'0503721'!$B$34:$J$34</definedName>
    <definedName name="TR_30200296437_2362030216" localSheetId="0">'0503721'!$B$35:$J$35</definedName>
    <definedName name="TR_30200296447" localSheetId="0">'0503721'!$B$43:$J$43</definedName>
    <definedName name="TR_30200296457_2362030250" localSheetId="0">'0503721'!$B$89:$J$89</definedName>
    <definedName name="TR_30200296457_2362030251" localSheetId="0">'0503721'!$B$90:$J$90</definedName>
    <definedName name="TR_30200296467_2362030179" localSheetId="0">'0503721'!$B$19:$J$19</definedName>
    <definedName name="TR_30200296477" localSheetId="0">'0503721'!$B$25:$J$25</definedName>
    <definedName name="TR_30200296487" localSheetId="0">'0503721'!$C$183:$H$192</definedName>
    <definedName name="TR_30200296497_2362030212" localSheetId="0">'0503721'!$B$28:$J$28</definedName>
    <definedName name="TR_30200296507_2362030226" localSheetId="0">'0503721'!$B$54:$J$54</definedName>
    <definedName name="TR_30200296507_2362030227" localSheetId="0">'0503721'!$B$55:$J$55</definedName>
    <definedName name="TR_30200296517_2362030244" localSheetId="0">'0503721'!$B$77:$J$77</definedName>
    <definedName name="TR_30200296517_2362030245" localSheetId="0">'0503721'!$B$78:$J$78</definedName>
    <definedName name="TR_30200296527_2362030186" localSheetId="0">'0503721'!$B$22:$J$22</definedName>
    <definedName name="TR_30200296537" localSheetId="0">'0503721'!$B$110:$J$110</definedName>
    <definedName name="TR_30200296547_2362030230" localSheetId="0">'0503721'!$B$58:$J$58</definedName>
    <definedName name="TR_30200296547_2362030231" localSheetId="0">'0503721'!$B$59:$J$59</definedName>
    <definedName name="TR_30200296547_2362030232" localSheetId="0">'0503721'!$B$60:$J$60</definedName>
    <definedName name="TR_30200296547_2362030233" localSheetId="0">'0503721'!$B$61:$J$61</definedName>
    <definedName name="TR_30200296547_2362030234" localSheetId="0">'0503721'!$B$62:$J$62</definedName>
    <definedName name="TR_30200296557" localSheetId="0">'0503721'!$B$31:$J$31</definedName>
    <definedName name="TR_30200296567" localSheetId="0">'0503721'!$B$68:$J$68</definedName>
    <definedName name="TR_30200296577_2362030239" localSheetId="0">'0503721'!$B$74:$J$74</definedName>
    <definedName name="TR_30200296587_2362030220" localSheetId="0">'0503721'!$B$46:$J$46</definedName>
    <definedName name="TR_30200296587_2362030221" localSheetId="0">'0503721'!$B$47:$J$47</definedName>
    <definedName name="TR_30200296587_2362030222" localSheetId="0">'0503721'!$B$48:$J$48</definedName>
    <definedName name="TR_30200296587_2362030223" localSheetId="0">'0503721'!$B$49:$J$49</definedName>
    <definedName name="TR_30200296587_2362030224" localSheetId="0">'0503721'!$B$50:$J$50</definedName>
    <definedName name="TR_30200296597" localSheetId="0">'0503721'!$B$81:$J$81</definedName>
    <definedName name="TR_30200296607" localSheetId="0">'0503721'!$B$107:$J$107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G155" s="1"/>
  <c r="F156"/>
  <c r="E156"/>
  <c r="E155" s="1"/>
  <c r="F155"/>
  <c r="H149"/>
  <c r="H148"/>
  <c r="H147" s="1"/>
  <c r="G147"/>
  <c r="F147"/>
  <c r="E147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 s="1"/>
  <c r="G135"/>
  <c r="F135"/>
  <c r="E135"/>
  <c r="H134"/>
  <c r="H133"/>
  <c r="H132" s="1"/>
  <c r="G132"/>
  <c r="F132"/>
  <c r="F131" s="1"/>
  <c r="F130" s="1"/>
  <c r="F92" s="1"/>
  <c r="E132"/>
  <c r="E131" s="1"/>
  <c r="E130" s="1"/>
  <c r="G131"/>
  <c r="G130" s="1"/>
  <c r="H129"/>
  <c r="H128"/>
  <c r="H127"/>
  <c r="H126" s="1"/>
  <c r="G126"/>
  <c r="F126"/>
  <c r="E126"/>
  <c r="H125"/>
  <c r="H124"/>
  <c r="H118" s="1"/>
  <c r="G118"/>
  <c r="F118"/>
  <c r="E118"/>
  <c r="H117"/>
  <c r="H116"/>
  <c r="H115" s="1"/>
  <c r="G115"/>
  <c r="F115"/>
  <c r="E115"/>
  <c r="H114"/>
  <c r="H113"/>
  <c r="H112" s="1"/>
  <c r="G112"/>
  <c r="F112"/>
  <c r="E112"/>
  <c r="H110"/>
  <c r="H109"/>
  <c r="H105" s="1"/>
  <c r="H107"/>
  <c r="H106"/>
  <c r="G105"/>
  <c r="F105"/>
  <c r="E105"/>
  <c r="H104"/>
  <c r="H103"/>
  <c r="H102"/>
  <c r="G102"/>
  <c r="F102"/>
  <c r="E102"/>
  <c r="H101"/>
  <c r="H100"/>
  <c r="H99"/>
  <c r="G99"/>
  <c r="F99"/>
  <c r="E99"/>
  <c r="H98"/>
  <c r="H97"/>
  <c r="H96"/>
  <c r="H95" s="1"/>
  <c r="G96"/>
  <c r="G95" s="1"/>
  <c r="G92" s="1"/>
  <c r="F96"/>
  <c r="E96"/>
  <c r="E95" s="1"/>
  <c r="F95"/>
  <c r="H94"/>
  <c r="H90"/>
  <c r="H89"/>
  <c r="H88" s="1"/>
  <c r="G88"/>
  <c r="F88"/>
  <c r="E88"/>
  <c r="H81"/>
  <c r="H80"/>
  <c r="G80"/>
  <c r="F80"/>
  <c r="E80"/>
  <c r="H78"/>
  <c r="H77"/>
  <c r="H76"/>
  <c r="G76"/>
  <c r="F76"/>
  <c r="E76"/>
  <c r="H74"/>
  <c r="H73" s="1"/>
  <c r="G73"/>
  <c r="F73"/>
  <c r="E73"/>
  <c r="H71"/>
  <c r="H70" s="1"/>
  <c r="G70"/>
  <c r="F70"/>
  <c r="E70"/>
  <c r="H68"/>
  <c r="H67"/>
  <c r="G67"/>
  <c r="F67"/>
  <c r="E67"/>
  <c r="H65"/>
  <c r="H64" s="1"/>
  <c r="G64"/>
  <c r="F64"/>
  <c r="E64"/>
  <c r="H62"/>
  <c r="H61"/>
  <c r="H60"/>
  <c r="H59"/>
  <c r="H58"/>
  <c r="H57" s="1"/>
  <c r="G57"/>
  <c r="F57"/>
  <c r="E57"/>
  <c r="H55"/>
  <c r="H54"/>
  <c r="H53" s="1"/>
  <c r="H52" s="1"/>
  <c r="G53"/>
  <c r="G52" s="1"/>
  <c r="F53"/>
  <c r="F52" s="1"/>
  <c r="E53"/>
  <c r="E52"/>
  <c r="H50"/>
  <c r="H49"/>
  <c r="H48"/>
  <c r="H47"/>
  <c r="H46"/>
  <c r="H45"/>
  <c r="G45"/>
  <c r="F45"/>
  <c r="E45"/>
  <c r="H43"/>
  <c r="H42" s="1"/>
  <c r="G42"/>
  <c r="F42"/>
  <c r="E42"/>
  <c r="H35"/>
  <c r="H34"/>
  <c r="H33" s="1"/>
  <c r="G33"/>
  <c r="F33"/>
  <c r="E33"/>
  <c r="H31"/>
  <c r="H30" s="1"/>
  <c r="G30"/>
  <c r="F30"/>
  <c r="E30"/>
  <c r="H28"/>
  <c r="H27"/>
  <c r="G27"/>
  <c r="F27"/>
  <c r="E27"/>
  <c r="H25"/>
  <c r="H24" s="1"/>
  <c r="G24"/>
  <c r="F24"/>
  <c r="E24"/>
  <c r="H22"/>
  <c r="H21" s="1"/>
  <c r="G21"/>
  <c r="F21"/>
  <c r="F17" s="1"/>
  <c r="F93" s="1"/>
  <c r="E21"/>
  <c r="H19"/>
  <c r="H18"/>
  <c r="G18"/>
  <c r="G17" s="1"/>
  <c r="G93" s="1"/>
  <c r="F18"/>
  <c r="E18"/>
  <c r="E17" s="1"/>
  <c r="E93" s="1"/>
  <c r="H131" l="1"/>
  <c r="H130" s="1"/>
  <c r="H92"/>
  <c r="H17"/>
  <c r="H93" s="1"/>
  <c r="E92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<sst xmlns="http://schemas.openxmlformats.org/spreadsheetml/2006/main" count="461" uniqueCount="333">
  <si>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</si>
  <si>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</si>
  <si>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</si>
  <si>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</si>
  <si>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</si>
  <si>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</si>
  <si>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</si>
  <si>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</si>
  <si>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</si>
  <si>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</si>
  <si>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</si>
  <si>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</si>
  <si>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</si>
  <si>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</si>
  <si>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</si>
  <si>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</si>
  <si>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</si>
  <si>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</si>
  <si>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</si>
  <si>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</si>
  <si>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</si>
  <si>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</si>
  <si>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</si>
  <si>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</si>
  <si>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</si>
  <si>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</si>
  <si>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</si>
  <si>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</si>
  <si>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</si>
  <si>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</si>
  <si>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</si>
  <si>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</si>
  <si>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</si>
  <si>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</si>
  <si>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</si>
  <si>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</si>
  <si>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</si>
  <si>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</si>
  <si>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</si>
  <si>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</si>
  <si>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</si>
  <si>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</si>
  <si>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</si>
  <si>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</si>
  <si>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</si>
  <si>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</si>
  <si>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</si>
  <si>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</si>
  <si>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</si>
  <si>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</si>
  <si>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</si>
  <si>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</si>
  <si>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</si>
  <si>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</si>
  <si>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</si>
  <si>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</si>
  <si>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</si>
  <si>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</si>
  <si>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</si>
  <si>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</si>
  <si>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</si>
  <si>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</si>
  <si>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</si>
  <si>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</si>
  <si>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</si>
  <si>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</si>
  <si>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</si>
  <si>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</si>
  <si>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</si>
  <si>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</si>
  <si>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</si>
  <si>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</si>
  <si>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</si>
  <si>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</si>
  <si>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</si>
  <si>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</si>
  <si>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</si>
  <si>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</si>
  <si>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</si>
  <si>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</si>
  <si>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</si>
  <si>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</si>
  <si>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</si>
  <si>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</si>
  <si>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</si>
  <si>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</si>
  <si>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</si>
  <si>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</si>
  <si>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</si>
  <si>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</si>
  <si>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</si>
  <si>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</si>
  <si>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</si>
  <si>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</si>
  <si>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</si>
  <si>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</si>
  <si>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</si>
  <si>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</si>
  <si>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</si>
  <si>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</si>
  <si>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</si>
  <si>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</si>
  <si>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</si>
  <si>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</si>
  <si>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</si>
  <si>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</si>
  <si>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</si>
  <si>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</si>
  <si>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</si>
  <si>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</si>
  <si>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</si>
  <si>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</si>
  <si>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</si>
  <si>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</si>
  <si>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</si>
  <si>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</si>
  <si>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</si>
  <si>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</si>
  <si>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</si>
  <si>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</si>
  <si>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</si>
  <si>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</si>
  <si>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</si>
  <si>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</si>
  <si>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</si>
  <si>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</si>
  <si>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</si>
  <si>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</si>
  <si>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</si>
  <si>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</si>
  <si>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</si>
  <si>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</si>
  <si>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</si>
  <si>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</si>
  <si>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</si>
  <si>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</si>
  <si>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</si>
  <si>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</si>
  <si>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</si>
  <si>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</si>
  <si>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</si>
  <si>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</si>
  <si>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</si>
  <si>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</si>
  <si>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</si>
  <si>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</si>
  <si>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</si>
  <si>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</si>
  <si>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</si>
  <si>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</si>
  <si>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</si>
  <si>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</si>
  <si>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</si>
  <si>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</si>
  <si>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</si>
  <si>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</si>
  <si>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</si>
  <si>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</si>
  <si>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</si>
  <si>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</si>
  <si>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</si>
  <si>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</si>
  <si>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</si>
  <si>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</si>
  <si>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</si>
  <si>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</si>
  <si>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</si>
  <si>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</si>
  <si>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</si>
  <si>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</si>
  <si>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</si>
  <si>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</si>
  <si>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</si>
  <si>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</si>
  <si>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</si>
  <si>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</si>
  <si>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</si>
  <si>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</si>
  <si>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</si>
  <si>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</si>
  <si>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</si>
  <si>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</si>
  <si>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</si>
  <si>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</si>
  <si>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</si>
  <si>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</si>
  <si>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</si>
  <si>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</si>
  <si>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</si>
  <si>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</si>
  <si>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</si>
  <si>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</si>
  <si>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</si>
  <si>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</si>
  <si>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</si>
  <si>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</si>
  <si>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</si>
  <si>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</si>
  <si>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</si>
  <si>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</si>
  <si>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</si>
  <si>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</si>
  <si>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</si>
  <si>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</si>
  <si>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</si>
  <si>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</si>
  <si>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</si>
  <si>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</si>
  <si>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</si>
  <si>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</si>
  <si>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</si>
  <si>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</si>
  <si>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</si>
  <si>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</si>
  <si>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</si>
  <si>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</si>
  <si>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</si>
  <si>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</si>
  <si>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</si>
  <si>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</si>
  <si>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</si>
  <si>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</si>
  <si>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</si>
  <si>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</si>
  <si>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</si>
  <si>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</si>
  <si>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</si>
  <si>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</si>
  <si>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</si>
  <si>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</si>
  <si>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</si>
  <si>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</si>
  <si>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</si>
  <si>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</si>
  <si>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</si>
  <si>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</si>
  <si>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</si>
  <si>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</si>
  <si>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</si>
  <si>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</si>
  <si>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</si>
  <si>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</si>
  <si>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</si>
  <si>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</si>
  <si>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</si>
  <si>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</si>
  <si>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</si>
  <si>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</si>
  <si>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</si>
  <si>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</si>
  <si>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</si>
  <si>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</si>
  <si>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</si>
  <si>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</si>
  <si>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</si>
  <si>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</si>
  <si>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</si>
  <si>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</si>
  <si>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</si>
  <si>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</si>
  <si>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</si>
  <si>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</si>
  <si>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</si>
  <si>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</si>
  <si>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</si>
  <si>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</si>
  <si>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</si>
  <si>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</si>
  <si>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</si>
  <si>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</si>
  <si>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</si>
  <si>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</si>
  <si>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</si>
  <si>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</si>
  <si>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</si>
  <si>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</si>
  <si>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</si>
  <si>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</si>
  <si>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</si>
  <si>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</si>
  <si>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</si>
  <si>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</si>
  <si>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</si>
  <si>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</si>
  <si>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</si>
  <si>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</si>
  <si>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</si>
  <si>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</si>
  <si>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</si>
  <si>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</si>
  <si>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</si>
  <si>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</si>
  <si>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</si>
  <si>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</si>
  <si>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</si>
  <si>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</si>
  <si>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</si>
  <si>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</si>
  <si>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</si>
  <si>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</si>
  <si>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</si>
  <si>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</si>
  <si>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</si>
  <si>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Дуракова А.В.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</si>
  <si>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</si>
  <si>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</si>
  <si>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</si>
  <si>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</si>
  <si>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</si>
  <si>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</si>
  <si>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</si>
  <si>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</si>
  <si>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</si>
  <si>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</si>
  <si>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</si>
  <si>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</si>
  <si>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</si>
  <si>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</si>
  <si>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</si>
  <si>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</si>
  <si>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</si>
  <si>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</si>
  <si>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</si>
  <si>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</si>
  <si>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</si>
  <si>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</si>
  <si>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 о. директора</t>
  </si>
  <si>
    <t>Чайка Е.В.</t>
  </si>
  <si>
    <t>гл.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</si>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</sst>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lightGray">
        <fgColor rgb="FF000000"/>
        <bgColor rgb="FFFFFFFF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74">
    <xf numFmtId="0" fontId="0" fillId="0" borderId="0" xfId="0"/>
    <xf numFmtId="0" fontId="3" fillId="2" borderId="0" xfId="1" applyFont="1" applyFill="1" applyAlignment="1">
      <alignment horizontal="left"/>
    </xf>
    <xf numFmtId="49" fontId="3" fillId="2" borderId="0" xfId="1" applyNumberFormat="1" applyFont="1" applyFill="1"/>
    <xf numFmtId="0" fontId="3" fillId="2" borderId="0" xfId="1" applyFont="1" applyFill="1"/>
    <xf numFmtId="0" fontId="0" fillId="2" borderId="0" xfId="0" applyFill="1"/>
    <xf numFmtId="0" fontId="5" fillId="2" borderId="1" xfId="1" applyFont="1" applyFill="1" applyBorder="1" applyAlignment="1">
      <alignment horizontal="center"/>
    </xf>
    <xf numFmtId="49" fontId="5" fillId="2" borderId="0" xfId="1" applyNumberFormat="1" applyFont="1" applyFill="1"/>
    <xf numFmtId="0" fontId="5" fillId="2" borderId="0" xfId="1" applyFont="1" applyFill="1"/>
    <xf numFmtId="0" fontId="6" fillId="2" borderId="0" xfId="1" applyFont="1" applyFill="1" applyAlignment="1">
      <alignment horizontal="left"/>
    </xf>
    <xf numFmtId="0" fontId="5" fillId="2" borderId="0" xfId="1" applyFont="1" applyFill="1" applyAlignment="1">
      <alignment horizontal="right"/>
    </xf>
    <xf numFmtId="49" fontId="5" fillId="2" borderId="2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14" fontId="5" fillId="2" borderId="2" xfId="1" applyNumberFormat="1" applyFont="1" applyFill="1" applyBorder="1" applyAlignment="1" applyProtection="1">
      <alignment horizontal="center"/>
      <protection locked="0"/>
    </xf>
    <xf numFmtId="49" fontId="5" fillId="2" borderId="2" xfId="1" applyNumberFormat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>
      <alignment horizontal="center"/>
    </xf>
    <xf numFmtId="49" fontId="5" fillId="2" borderId="5" xfId="1" applyNumberFormat="1" applyFont="1" applyFill="1" applyBorder="1" applyAlignment="1" applyProtection="1">
      <alignment horizontal="center"/>
      <protection locked="0"/>
    </xf>
    <xf numFmtId="0" fontId="5" fillId="2" borderId="0" xfId="1" applyFont="1" applyFill="1" applyAlignment="1"/>
    <xf numFmtId="0" fontId="2" fillId="2" borderId="0" xfId="1" applyFill="1"/>
    <xf numFmtId="0" fontId="5" fillId="2" borderId="0" xfId="1" applyFont="1" applyFill="1" applyAlignment="1">
      <alignment horizontal="centerContinuous"/>
    </xf>
    <xf numFmtId="49" fontId="5" fillId="2" borderId="5" xfId="1" applyNumberFormat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8" xfId="1" applyFont="1" applyFill="1" applyBorder="1" applyAlignment="1" applyProtection="1">
      <alignment horizontal="left"/>
    </xf>
    <xf numFmtId="0" fontId="5" fillId="2" borderId="9" xfId="1" applyFont="1" applyFill="1" applyBorder="1" applyAlignment="1" applyProtection="1">
      <alignment horizontal="center"/>
    </xf>
    <xf numFmtId="0" fontId="5" fillId="2" borderId="9" xfId="1" applyFont="1" applyFill="1" applyBorder="1" applyAlignment="1" applyProtection="1">
      <alignment horizontal="center" vertical="center" wrapText="1"/>
    </xf>
    <xf numFmtId="49" fontId="5" fillId="2" borderId="9" xfId="1" applyNumberFormat="1" applyFont="1" applyFill="1" applyBorder="1" applyAlignment="1" applyProtection="1">
      <alignment horizontal="center" vertical="center"/>
    </xf>
    <xf numFmtId="49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 vertical="center" wrapText="1"/>
    </xf>
    <xf numFmtId="49" fontId="5" fillId="2" borderId="12" xfId="1" applyNumberFormat="1" applyFont="1" applyFill="1" applyBorder="1" applyAlignment="1" applyProtection="1">
      <alignment horizontal="center" vertical="center"/>
    </xf>
    <xf numFmtId="49" fontId="5" fillId="2" borderId="13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/>
    </xf>
    <xf numFmtId="0" fontId="5" fillId="2" borderId="9" xfId="1" applyFont="1" applyFill="1" applyBorder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</xf>
    <xf numFmtId="49" fontId="5" fillId="2" borderId="16" xfId="1" applyNumberFormat="1" applyFont="1" applyFill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</xf>
    <xf numFmtId="164" fontId="8" fillId="2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2" borderId="24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  <protection locked="0"/>
    </xf>
    <xf numFmtId="49" fontId="8" fillId="2" borderId="21" xfId="1" applyNumberFormat="1" applyFont="1" applyFill="1" applyBorder="1" applyAlignment="1" applyProtection="1">
      <alignment horizontal="left" wrapText="1" indent="1"/>
    </xf>
    <xf numFmtId="49" fontId="8" fillId="2" borderId="23" xfId="1" applyNumberFormat="1" applyFont="1" applyFill="1" applyBorder="1" applyAlignment="1" applyProtection="1">
      <alignment horizontal="center"/>
    </xf>
    <xf numFmtId="49" fontId="8" fillId="3" borderId="21" xfId="1" applyNumberFormat="1" applyFont="1" applyFill="1" applyBorder="1" applyAlignment="1" applyProtection="1">
      <alignment horizontal="left" wrapText="1" indent="4"/>
    </xf>
    <xf numFmtId="49" fontId="8" fillId="3" borderId="22" xfId="1" applyNumberFormat="1" applyFont="1" applyFill="1" applyBorder="1" applyAlignment="1" applyProtection="1">
      <alignment horizontal="center"/>
    </xf>
    <xf numFmtId="49" fontId="8" fillId="3" borderId="23" xfId="1" applyNumberFormat="1" applyFont="1" applyFill="1" applyBorder="1" applyAlignment="1" applyProtection="1">
      <alignment horizontal="center"/>
      <protection locked="0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3" xfId="1" applyNumberFormat="1" applyFont="1" applyFill="1" applyBorder="1" applyAlignment="1" applyProtection="1">
      <alignment horizontal="right"/>
      <protection locked="0"/>
    </xf>
    <xf numFmtId="164" fontId="8" fillId="3" borderId="24" xfId="1" applyNumberFormat="1" applyFont="1" applyFill="1" applyBorder="1" applyAlignment="1" applyProtection="1">
      <alignment horizontal="right"/>
    </xf>
    <xf numFmtId="0" fontId="5" fillId="3" borderId="0" xfId="1" applyFont="1" applyFill="1"/>
    <xf numFmtId="49" fontId="8" fillId="2" borderId="21" xfId="1" applyNumberFormat="1" applyFont="1" applyFill="1" applyBorder="1" applyAlignment="1" applyProtection="1">
      <alignment horizontal="left" wrapText="1" indent="3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2" borderId="26" xfId="1" applyNumberFormat="1" applyFont="1" applyFill="1" applyBorder="1" applyAlignment="1" applyProtection="1">
      <alignment horizontal="right"/>
    </xf>
    <xf numFmtId="164" fontId="8" fillId="2" borderId="27" xfId="1" applyNumberFormat="1" applyFont="1" applyFill="1" applyBorder="1" applyAlignment="1" applyProtection="1">
      <alignment horizontal="right"/>
    </xf>
    <xf numFmtId="0" fontId="5" fillId="2" borderId="0" xfId="1" applyFont="1" applyFill="1" applyProtection="1"/>
    <xf numFmtId="49" fontId="10" fillId="2" borderId="0" xfId="2" applyNumberFormat="1" applyFont="1" applyFill="1" applyAlignment="1">
      <alignment horizontal="left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2" borderId="19" xfId="1" applyNumberFormat="1" applyFont="1" applyFill="1" applyBorder="1" applyAlignment="1" applyProtection="1">
      <alignment horizontal="right"/>
    </xf>
    <xf numFmtId="164" fontId="5" fillId="2" borderId="20" xfId="1" applyNumberFormat="1" applyFont="1" applyFill="1" applyBorder="1" applyAlignment="1" applyProtection="1">
      <alignment horizontal="right"/>
    </xf>
    <xf numFmtId="49" fontId="5" fillId="3" borderId="21" xfId="1" applyNumberFormat="1" applyFont="1" applyFill="1" applyBorder="1" applyAlignment="1" applyProtection="1">
      <alignment horizontal="left" wrapText="1" indent="4"/>
    </xf>
    <xf numFmtId="49" fontId="5" fillId="3" borderId="22" xfId="1" applyNumberFormat="1" applyFont="1" applyFill="1" applyBorder="1" applyAlignment="1" applyProtection="1">
      <alignment horizontal="center"/>
    </xf>
    <xf numFmtId="49" fontId="5" fillId="3" borderId="23" xfId="1" applyNumberFormat="1" applyFont="1" applyFill="1" applyBorder="1" applyAlignment="1" applyProtection="1">
      <alignment horizontal="center"/>
      <protection locked="0"/>
    </xf>
    <xf numFmtId="164" fontId="5" fillId="3" borderId="23" xfId="1" applyNumberFormat="1" applyFont="1" applyFill="1" applyBorder="1" applyAlignment="1" applyProtection="1">
      <alignment horizontal="right"/>
      <protection locked="0"/>
    </xf>
    <xf numFmtId="164" fontId="5" fillId="3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1"/>
    </xf>
    <xf numFmtId="164" fontId="5" fillId="2" borderId="23" xfId="1" applyNumberFormat="1" applyFont="1" applyFill="1" applyBorder="1" applyAlignment="1" applyProtection="1">
      <alignment horizontal="right"/>
    </xf>
    <xf numFmtId="164" fontId="5" fillId="2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3" xfId="1" applyNumberFormat="1" applyFont="1" applyFill="1" applyBorder="1" applyAlignment="1" applyProtection="1">
      <alignment horizontal="center"/>
      <protection locked="0"/>
    </xf>
    <xf numFmtId="164" fontId="5" fillId="2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/>
    </xf>
    <xf numFmtId="164" fontId="5" fillId="2" borderId="26" xfId="1" applyNumberFormat="1" applyFont="1" applyFill="1" applyBorder="1" applyAlignment="1" applyProtection="1">
      <alignment horizontal="right"/>
    </xf>
    <xf numFmtId="164" fontId="5" fillId="2" borderId="27" xfId="1" applyNumberFormat="1" applyFont="1" applyFill="1" applyBorder="1" applyAlignment="1" applyProtection="1">
      <alignment horizontal="right"/>
    </xf>
    <xf numFmtId="0" fontId="5" fillId="2" borderId="9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/>
    </xf>
    <xf numFmtId="49" fontId="5" fillId="2" borderId="14" xfId="1" applyNumberFormat="1" applyFont="1" applyFill="1" applyBorder="1" applyAlignment="1" applyProtection="1">
      <alignment horizontal="center" vertical="center"/>
    </xf>
    <xf numFmtId="0" fontId="5" fillId="2" borderId="26" xfId="1" applyFont="1" applyFill="1" applyBorder="1" applyAlignment="1" applyProtection="1">
      <alignment horizontal="center" vertical="center"/>
    </xf>
    <xf numFmtId="0" fontId="5" fillId="2" borderId="28" xfId="1" applyFont="1" applyFill="1" applyBorder="1" applyAlignment="1" applyProtection="1">
      <alignment horizontal="center" vertic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2" borderId="9" xfId="1" applyNumberFormat="1" applyFont="1" applyFill="1" applyBorder="1" applyAlignment="1" applyProtection="1">
      <alignment horizontal="right"/>
      <protection locked="0"/>
    </xf>
    <xf numFmtId="164" fontId="5" fillId="2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left" wrapText="1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2" borderId="26" xfId="1" applyNumberFormat="1" applyFont="1" applyFill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0" fontId="5" fillId="2" borderId="0" xfId="1" applyFont="1" applyFill="1" applyBorder="1"/>
    <xf numFmtId="49" fontId="5" fillId="2" borderId="0" xfId="1" applyNumberFormat="1" applyFont="1" applyFill="1" applyAlignment="1">
      <alignment wrapText="1"/>
    </xf>
    <xf numFmtId="164" fontId="5" fillId="2" borderId="26" xfId="1" applyNumberFormat="1" applyFont="1" applyFill="1" applyBorder="1" applyAlignment="1" applyProtection="1">
      <alignment horizontal="right"/>
      <protection locked="0"/>
    </xf>
    <xf numFmtId="49" fontId="5" fillId="2" borderId="0" xfId="1" applyNumberFormat="1" applyFont="1" applyFill="1" applyBorder="1" applyAlignment="1">
      <alignment wrapText="1"/>
    </xf>
    <xf numFmtId="0" fontId="5" fillId="2" borderId="0" xfId="1" applyFont="1" applyFill="1" applyBorder="1" applyAlignment="1">
      <alignment horizontal="left" wrapText="1"/>
    </xf>
    <xf numFmtId="49" fontId="5" fillId="2" borderId="31" xfId="1" applyNumberFormat="1" applyFont="1" applyFill="1" applyBorder="1" applyAlignment="1">
      <alignment horizontal="center"/>
    </xf>
    <xf numFmtId="49" fontId="5" fillId="2" borderId="0" xfId="1" applyNumberFormat="1" applyFont="1" applyFill="1" applyBorder="1" applyAlignment="1">
      <alignment horizontal="center"/>
    </xf>
    <xf numFmtId="164" fontId="5" fillId="2" borderId="0" xfId="1" applyNumberFormat="1" applyFont="1" applyFill="1" applyBorder="1" applyAlignment="1" applyProtection="1">
      <alignment horizontal="center"/>
      <protection locked="0"/>
    </xf>
    <xf numFmtId="164" fontId="5" fillId="2" borderId="0" xfId="1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left" wrapText="1"/>
    </xf>
    <xf numFmtId="49" fontId="5" fillId="2" borderId="0" xfId="1" applyNumberFormat="1" applyFont="1" applyFill="1" applyBorder="1" applyAlignment="1">
      <alignment horizontal="right" wrapText="1"/>
    </xf>
    <xf numFmtId="49" fontId="5" fillId="2" borderId="3" xfId="1" applyNumberFormat="1" applyFont="1" applyFill="1" applyBorder="1" applyAlignment="1">
      <alignment wrapText="1"/>
    </xf>
    <xf numFmtId="49" fontId="5" fillId="2" borderId="0" xfId="1" applyNumberFormat="1" applyFont="1" applyFill="1" applyAlignment="1">
      <alignment horizontal="center" wrapText="1"/>
    </xf>
    <xf numFmtId="49" fontId="5" fillId="2" borderId="6" xfId="1" applyNumberFormat="1" applyFont="1" applyFill="1" applyBorder="1" applyAlignment="1"/>
    <xf numFmtId="49" fontId="5" fillId="0" borderId="0" xfId="0" applyNumberFormat="1" applyFont="1" applyBorder="1" applyAlignment="1">
      <alignment wrapText="1"/>
    </xf>
    <xf numFmtId="49" fontId="13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49" fontId="5" fillId="0" borderId="0" xfId="0" applyNumberFormat="1" applyFont="1" applyBorder="1" applyAlignment="1">
      <alignment horizontal="left" wrapText="1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 applyProtection="1">
      <alignment horizontal="left" wrapText="1"/>
      <protection locked="0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/>
    <xf numFmtId="0" fontId="15" fillId="4" borderId="35" xfId="0" applyFont="1" applyFill="1" applyBorder="1" applyAlignment="1">
      <alignment horizontal="right"/>
    </xf>
    <xf numFmtId="0" fontId="15" fillId="4" borderId="36" xfId="0" applyFont="1" applyFill="1" applyBorder="1" applyAlignment="1">
      <alignment horizontal="right"/>
    </xf>
    <xf numFmtId="49" fontId="16" fillId="4" borderId="36" xfId="0" applyNumberFormat="1" applyFont="1" applyFill="1" applyBorder="1" applyAlignment="1">
      <alignment horizontal="left" indent="1"/>
    </xf>
    <xf numFmtId="49" fontId="16" fillId="4" borderId="37" xfId="0" applyNumberFormat="1" applyFont="1" applyFill="1" applyBorder="1" applyAlignment="1">
      <alignment horizontal="left" indent="1"/>
    </xf>
    <xf numFmtId="0" fontId="2" fillId="2" borderId="6" xfId="1" applyNumberFormat="1" applyFill="1" applyBorder="1" applyAlignment="1" applyProtection="1">
      <alignment horizontal="left" wrapText="1"/>
      <protection locked="0"/>
    </xf>
    <xf numFmtId="0" fontId="2" fillId="2" borderId="3" xfId="1" applyNumberFormat="1" applyFill="1" applyBorder="1" applyAlignment="1" applyProtection="1">
      <alignment horizontal="left" wrapText="1"/>
      <protection locked="0"/>
    </xf>
    <xf numFmtId="0" fontId="5" fillId="0" borderId="3" xfId="0" applyNumberFormat="1" applyFont="1" applyBorder="1" applyAlignment="1" applyProtection="1">
      <alignment horizontal="left" wrapText="1"/>
      <protection locked="0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0" fontId="4" fillId="2" borderId="0" xfId="1" applyFont="1" applyFill="1" applyAlignment="1">
      <alignment horizontal="center"/>
    </xf>
    <xf numFmtId="0" fontId="2" fillId="2" borderId="0" xfId="1" applyFill="1" applyAlignment="1">
      <alignment horizontal="center"/>
    </xf>
    <xf numFmtId="0" fontId="2" fillId="2" borderId="0" xfId="1" applyFill="1" applyBorder="1" applyAlignment="1">
      <alignment horizontal="center"/>
    </xf>
    <xf numFmtId="0" fontId="5" fillId="2" borderId="3" xfId="1" applyFont="1" applyFill="1" applyBorder="1" applyAlignment="1" applyProtection="1">
      <alignment horizontal="center"/>
      <protection locked="0"/>
    </xf>
    <xf numFmtId="0" fontId="2" fillId="2" borderId="4" xfId="1" applyNumberFormat="1" applyFill="1" applyBorder="1" applyAlignment="1" applyProtection="1">
      <alignment horizontal="left" wrapText="1"/>
      <protection locked="0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49" fontId="5" fillId="2" borderId="3" xfId="1" applyNumberFormat="1" applyFont="1" applyFill="1" applyBorder="1" applyAlignment="1" applyProtection="1">
      <alignment horizontal="center" wrapText="1"/>
      <protection locked="0"/>
    </xf>
    <xf numFmtId="49" fontId="5" fillId="2" borderId="6" xfId="1" applyNumberFormat="1" applyFont="1" applyFill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5" fillId="4" borderId="38" xfId="0" applyFont="1" applyFill="1" applyBorder="1" applyAlignment="1">
      <alignment horizontal="right"/>
    </xf>
    <xf numFmtId="0" fontId="15" fillId="4" borderId="0" xfId="0" applyFont="1" applyFill="1" applyBorder="1" applyAlignment="1">
      <alignment horizontal="right"/>
    </xf>
    <xf numFmtId="14" fontId="16" fillId="4" borderId="0" xfId="0" applyNumberFormat="1" applyFont="1" applyFill="1" applyBorder="1" applyAlignment="1">
      <alignment horizontal="left" indent="1"/>
    </xf>
    <xf numFmtId="14" fontId="16" fillId="4" borderId="39" xfId="0" applyNumberFormat="1" applyFont="1" applyFill="1" applyBorder="1" applyAlignment="1">
      <alignment horizontal="left" indent="1"/>
    </xf>
    <xf numFmtId="49" fontId="16" fillId="4" borderId="0" xfId="0" applyNumberFormat="1" applyFont="1" applyFill="1" applyBorder="1" applyAlignment="1">
      <alignment horizontal="left" indent="1"/>
    </xf>
    <xf numFmtId="49" fontId="16" fillId="4" borderId="39" xfId="0" applyNumberFormat="1" applyFont="1" applyFill="1" applyBorder="1" applyAlignment="1">
      <alignment horizontal="left" indent="1"/>
    </xf>
    <xf numFmtId="0" fontId="15" fillId="4" borderId="40" xfId="0" applyFont="1" applyFill="1" applyBorder="1" applyAlignment="1">
      <alignment horizontal="right"/>
    </xf>
    <xf numFmtId="0" fontId="15" fillId="4" borderId="41" xfId="0" applyFont="1" applyFill="1" applyBorder="1" applyAlignment="1">
      <alignment horizontal="right"/>
    </xf>
    <xf numFmtId="49" fontId="16" fillId="4" borderId="41" xfId="0" applyNumberFormat="1" applyFont="1" applyFill="1" applyBorder="1" applyAlignment="1">
      <alignment horizontal="left" wrapText="1" indent="1"/>
    </xf>
    <xf numFmtId="49" fontId="16" fillId="4" borderId="42" xfId="0" applyNumberFormat="1" applyFont="1" applyFill="1" applyBorder="1" applyAlignment="1">
      <alignment horizontal="left" wrapText="1" indent="1"/>
    </xf>
    <xf numFmtId="0" fontId="17" fillId="4" borderId="36" xfId="0" applyFont="1" applyFill="1" applyBorder="1" applyAlignment="1">
      <alignment horizontal="center"/>
    </xf>
    <xf numFmtId="49" fontId="17" fillId="4" borderId="36" xfId="0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4895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51" zoomScaleNormal="100" workbookViewId="0">
      <selection activeCell="F174" sqref="F174:G174"/>
    </sheetView>
  </sheetViews>
  <sheetFormatPr defaultRowHeight="15"/>
  <cols>
    <col min="1" max="1" width="0.85546875" style="4" customWidth="1"/>
    <col min="2" max="2" width="62.28515625" style="4" customWidth="1"/>
    <col min="3" max="3" width="4.7109375" style="4" customWidth="1"/>
    <col min="4" max="4" width="5.5703125" style="4" customWidth="1"/>
    <col min="5" max="8" width="17.7109375" style="4" customWidth="1"/>
    <col min="9" max="9" width="9.140625" style="4" hidden="1" customWidth="1"/>
    <col min="10" max="10" width="10.28515625" style="4" hidden="1" customWidth="1"/>
    <col min="11" max="11" width="0.85546875" style="4" customWidth="1"/>
    <col min="12" max="256" width="9.140625" style="4"/>
    <col min="257" max="257" width="0.85546875" style="4" customWidth="1"/>
    <col min="258" max="258" width="62.28515625" style="4" customWidth="1"/>
    <col min="259" max="259" width="4.7109375" style="4" customWidth="1"/>
    <col min="260" max="260" width="5.5703125" style="4" customWidth="1"/>
    <col min="261" max="264" width="17.7109375" style="4" customWidth="1"/>
    <col min="265" max="266" width="0" style="4" hidden="1" customWidth="1"/>
    <col min="267" max="267" width="0.85546875" style="4" customWidth="1"/>
    <col min="268" max="512" width="9.140625" style="4"/>
    <col min="513" max="513" width="0.85546875" style="4" customWidth="1"/>
    <col min="514" max="514" width="62.28515625" style="4" customWidth="1"/>
    <col min="515" max="515" width="4.7109375" style="4" customWidth="1"/>
    <col min="516" max="516" width="5.5703125" style="4" customWidth="1"/>
    <col min="517" max="520" width="17.7109375" style="4" customWidth="1"/>
    <col min="521" max="522" width="0" style="4" hidden="1" customWidth="1"/>
    <col min="523" max="523" width="0.85546875" style="4" customWidth="1"/>
    <col min="524" max="768" width="9.140625" style="4"/>
    <col min="769" max="769" width="0.85546875" style="4" customWidth="1"/>
    <col min="770" max="770" width="62.28515625" style="4" customWidth="1"/>
    <col min="771" max="771" width="4.7109375" style="4" customWidth="1"/>
    <col min="772" max="772" width="5.5703125" style="4" customWidth="1"/>
    <col min="773" max="776" width="17.7109375" style="4" customWidth="1"/>
    <col min="777" max="778" width="0" style="4" hidden="1" customWidth="1"/>
    <col min="779" max="779" width="0.85546875" style="4" customWidth="1"/>
    <col min="780" max="1024" width="9.140625" style="4"/>
    <col min="1025" max="1025" width="0.85546875" style="4" customWidth="1"/>
    <col min="1026" max="1026" width="62.28515625" style="4" customWidth="1"/>
    <col min="1027" max="1027" width="4.7109375" style="4" customWidth="1"/>
    <col min="1028" max="1028" width="5.5703125" style="4" customWidth="1"/>
    <col min="1029" max="1032" width="17.7109375" style="4" customWidth="1"/>
    <col min="1033" max="1034" width="0" style="4" hidden="1" customWidth="1"/>
    <col min="1035" max="1035" width="0.85546875" style="4" customWidth="1"/>
    <col min="1036" max="1280" width="9.140625" style="4"/>
    <col min="1281" max="1281" width="0.85546875" style="4" customWidth="1"/>
    <col min="1282" max="1282" width="62.28515625" style="4" customWidth="1"/>
    <col min="1283" max="1283" width="4.7109375" style="4" customWidth="1"/>
    <col min="1284" max="1284" width="5.5703125" style="4" customWidth="1"/>
    <col min="1285" max="1288" width="17.7109375" style="4" customWidth="1"/>
    <col min="1289" max="1290" width="0" style="4" hidden="1" customWidth="1"/>
    <col min="1291" max="1291" width="0.85546875" style="4" customWidth="1"/>
    <col min="1292" max="1536" width="9.140625" style="4"/>
    <col min="1537" max="1537" width="0.85546875" style="4" customWidth="1"/>
    <col min="1538" max="1538" width="62.28515625" style="4" customWidth="1"/>
    <col min="1539" max="1539" width="4.7109375" style="4" customWidth="1"/>
    <col min="1540" max="1540" width="5.5703125" style="4" customWidth="1"/>
    <col min="1541" max="1544" width="17.7109375" style="4" customWidth="1"/>
    <col min="1545" max="1546" width="0" style="4" hidden="1" customWidth="1"/>
    <col min="1547" max="1547" width="0.85546875" style="4" customWidth="1"/>
    <col min="1548" max="1792" width="9.140625" style="4"/>
    <col min="1793" max="1793" width="0.85546875" style="4" customWidth="1"/>
    <col min="1794" max="1794" width="62.28515625" style="4" customWidth="1"/>
    <col min="1795" max="1795" width="4.7109375" style="4" customWidth="1"/>
    <col min="1796" max="1796" width="5.5703125" style="4" customWidth="1"/>
    <col min="1797" max="1800" width="17.7109375" style="4" customWidth="1"/>
    <col min="1801" max="1802" width="0" style="4" hidden="1" customWidth="1"/>
    <col min="1803" max="1803" width="0.85546875" style="4" customWidth="1"/>
    <col min="1804" max="2048" width="9.140625" style="4"/>
    <col min="2049" max="2049" width="0.85546875" style="4" customWidth="1"/>
    <col min="2050" max="2050" width="62.28515625" style="4" customWidth="1"/>
    <col min="2051" max="2051" width="4.7109375" style="4" customWidth="1"/>
    <col min="2052" max="2052" width="5.5703125" style="4" customWidth="1"/>
    <col min="2053" max="2056" width="17.7109375" style="4" customWidth="1"/>
    <col min="2057" max="2058" width="0" style="4" hidden="1" customWidth="1"/>
    <col min="2059" max="2059" width="0.85546875" style="4" customWidth="1"/>
    <col min="2060" max="2304" width="9.140625" style="4"/>
    <col min="2305" max="2305" width="0.85546875" style="4" customWidth="1"/>
    <col min="2306" max="2306" width="62.28515625" style="4" customWidth="1"/>
    <col min="2307" max="2307" width="4.7109375" style="4" customWidth="1"/>
    <col min="2308" max="2308" width="5.5703125" style="4" customWidth="1"/>
    <col min="2309" max="2312" width="17.7109375" style="4" customWidth="1"/>
    <col min="2313" max="2314" width="0" style="4" hidden="1" customWidth="1"/>
    <col min="2315" max="2315" width="0.85546875" style="4" customWidth="1"/>
    <col min="2316" max="2560" width="9.140625" style="4"/>
    <col min="2561" max="2561" width="0.85546875" style="4" customWidth="1"/>
    <col min="2562" max="2562" width="62.28515625" style="4" customWidth="1"/>
    <col min="2563" max="2563" width="4.7109375" style="4" customWidth="1"/>
    <col min="2564" max="2564" width="5.5703125" style="4" customWidth="1"/>
    <col min="2565" max="2568" width="17.7109375" style="4" customWidth="1"/>
    <col min="2569" max="2570" width="0" style="4" hidden="1" customWidth="1"/>
    <col min="2571" max="2571" width="0.85546875" style="4" customWidth="1"/>
    <col min="2572" max="2816" width="9.140625" style="4"/>
    <col min="2817" max="2817" width="0.85546875" style="4" customWidth="1"/>
    <col min="2818" max="2818" width="62.28515625" style="4" customWidth="1"/>
    <col min="2819" max="2819" width="4.7109375" style="4" customWidth="1"/>
    <col min="2820" max="2820" width="5.5703125" style="4" customWidth="1"/>
    <col min="2821" max="2824" width="17.7109375" style="4" customWidth="1"/>
    <col min="2825" max="2826" width="0" style="4" hidden="1" customWidth="1"/>
    <col min="2827" max="2827" width="0.85546875" style="4" customWidth="1"/>
    <col min="2828" max="3072" width="9.140625" style="4"/>
    <col min="3073" max="3073" width="0.85546875" style="4" customWidth="1"/>
    <col min="3074" max="3074" width="62.28515625" style="4" customWidth="1"/>
    <col min="3075" max="3075" width="4.7109375" style="4" customWidth="1"/>
    <col min="3076" max="3076" width="5.5703125" style="4" customWidth="1"/>
    <col min="3077" max="3080" width="17.7109375" style="4" customWidth="1"/>
    <col min="3081" max="3082" width="0" style="4" hidden="1" customWidth="1"/>
    <col min="3083" max="3083" width="0.85546875" style="4" customWidth="1"/>
    <col min="3084" max="3328" width="9.140625" style="4"/>
    <col min="3329" max="3329" width="0.85546875" style="4" customWidth="1"/>
    <col min="3330" max="3330" width="62.28515625" style="4" customWidth="1"/>
    <col min="3331" max="3331" width="4.7109375" style="4" customWidth="1"/>
    <col min="3332" max="3332" width="5.5703125" style="4" customWidth="1"/>
    <col min="3333" max="3336" width="17.7109375" style="4" customWidth="1"/>
    <col min="3337" max="3338" width="0" style="4" hidden="1" customWidth="1"/>
    <col min="3339" max="3339" width="0.85546875" style="4" customWidth="1"/>
    <col min="3340" max="3584" width="9.140625" style="4"/>
    <col min="3585" max="3585" width="0.85546875" style="4" customWidth="1"/>
    <col min="3586" max="3586" width="62.28515625" style="4" customWidth="1"/>
    <col min="3587" max="3587" width="4.7109375" style="4" customWidth="1"/>
    <col min="3588" max="3588" width="5.5703125" style="4" customWidth="1"/>
    <col min="3589" max="3592" width="17.7109375" style="4" customWidth="1"/>
    <col min="3593" max="3594" width="0" style="4" hidden="1" customWidth="1"/>
    <col min="3595" max="3595" width="0.85546875" style="4" customWidth="1"/>
    <col min="3596" max="3840" width="9.140625" style="4"/>
    <col min="3841" max="3841" width="0.85546875" style="4" customWidth="1"/>
    <col min="3842" max="3842" width="62.28515625" style="4" customWidth="1"/>
    <col min="3843" max="3843" width="4.7109375" style="4" customWidth="1"/>
    <col min="3844" max="3844" width="5.5703125" style="4" customWidth="1"/>
    <col min="3845" max="3848" width="17.7109375" style="4" customWidth="1"/>
    <col min="3849" max="3850" width="0" style="4" hidden="1" customWidth="1"/>
    <col min="3851" max="3851" width="0.85546875" style="4" customWidth="1"/>
    <col min="3852" max="4096" width="9.140625" style="4"/>
    <col min="4097" max="4097" width="0.85546875" style="4" customWidth="1"/>
    <col min="4098" max="4098" width="62.28515625" style="4" customWidth="1"/>
    <col min="4099" max="4099" width="4.7109375" style="4" customWidth="1"/>
    <col min="4100" max="4100" width="5.5703125" style="4" customWidth="1"/>
    <col min="4101" max="4104" width="17.7109375" style="4" customWidth="1"/>
    <col min="4105" max="4106" width="0" style="4" hidden="1" customWidth="1"/>
    <col min="4107" max="4107" width="0.85546875" style="4" customWidth="1"/>
    <col min="4108" max="4352" width="9.140625" style="4"/>
    <col min="4353" max="4353" width="0.85546875" style="4" customWidth="1"/>
    <col min="4354" max="4354" width="62.28515625" style="4" customWidth="1"/>
    <col min="4355" max="4355" width="4.7109375" style="4" customWidth="1"/>
    <col min="4356" max="4356" width="5.5703125" style="4" customWidth="1"/>
    <col min="4357" max="4360" width="17.7109375" style="4" customWidth="1"/>
    <col min="4361" max="4362" width="0" style="4" hidden="1" customWidth="1"/>
    <col min="4363" max="4363" width="0.85546875" style="4" customWidth="1"/>
    <col min="4364" max="4608" width="9.140625" style="4"/>
    <col min="4609" max="4609" width="0.85546875" style="4" customWidth="1"/>
    <col min="4610" max="4610" width="62.28515625" style="4" customWidth="1"/>
    <col min="4611" max="4611" width="4.7109375" style="4" customWidth="1"/>
    <col min="4612" max="4612" width="5.5703125" style="4" customWidth="1"/>
    <col min="4613" max="4616" width="17.7109375" style="4" customWidth="1"/>
    <col min="4617" max="4618" width="0" style="4" hidden="1" customWidth="1"/>
    <col min="4619" max="4619" width="0.85546875" style="4" customWidth="1"/>
    <col min="4620" max="4864" width="9.140625" style="4"/>
    <col min="4865" max="4865" width="0.85546875" style="4" customWidth="1"/>
    <col min="4866" max="4866" width="62.28515625" style="4" customWidth="1"/>
    <col min="4867" max="4867" width="4.7109375" style="4" customWidth="1"/>
    <col min="4868" max="4868" width="5.5703125" style="4" customWidth="1"/>
    <col min="4869" max="4872" width="17.7109375" style="4" customWidth="1"/>
    <col min="4873" max="4874" width="0" style="4" hidden="1" customWidth="1"/>
    <col min="4875" max="4875" width="0.85546875" style="4" customWidth="1"/>
    <col min="4876" max="5120" width="9.140625" style="4"/>
    <col min="5121" max="5121" width="0.85546875" style="4" customWidth="1"/>
    <col min="5122" max="5122" width="62.28515625" style="4" customWidth="1"/>
    <col min="5123" max="5123" width="4.7109375" style="4" customWidth="1"/>
    <col min="5124" max="5124" width="5.5703125" style="4" customWidth="1"/>
    <col min="5125" max="5128" width="17.7109375" style="4" customWidth="1"/>
    <col min="5129" max="5130" width="0" style="4" hidden="1" customWidth="1"/>
    <col min="5131" max="5131" width="0.85546875" style="4" customWidth="1"/>
    <col min="5132" max="5376" width="9.140625" style="4"/>
    <col min="5377" max="5377" width="0.85546875" style="4" customWidth="1"/>
    <col min="5378" max="5378" width="62.28515625" style="4" customWidth="1"/>
    <col min="5379" max="5379" width="4.7109375" style="4" customWidth="1"/>
    <col min="5380" max="5380" width="5.5703125" style="4" customWidth="1"/>
    <col min="5381" max="5384" width="17.7109375" style="4" customWidth="1"/>
    <col min="5385" max="5386" width="0" style="4" hidden="1" customWidth="1"/>
    <col min="5387" max="5387" width="0.85546875" style="4" customWidth="1"/>
    <col min="5388" max="5632" width="9.140625" style="4"/>
    <col min="5633" max="5633" width="0.85546875" style="4" customWidth="1"/>
    <col min="5634" max="5634" width="62.28515625" style="4" customWidth="1"/>
    <col min="5635" max="5635" width="4.7109375" style="4" customWidth="1"/>
    <col min="5636" max="5636" width="5.5703125" style="4" customWidth="1"/>
    <col min="5637" max="5640" width="17.7109375" style="4" customWidth="1"/>
    <col min="5641" max="5642" width="0" style="4" hidden="1" customWidth="1"/>
    <col min="5643" max="5643" width="0.85546875" style="4" customWidth="1"/>
    <col min="5644" max="5888" width="9.140625" style="4"/>
    <col min="5889" max="5889" width="0.85546875" style="4" customWidth="1"/>
    <col min="5890" max="5890" width="62.28515625" style="4" customWidth="1"/>
    <col min="5891" max="5891" width="4.7109375" style="4" customWidth="1"/>
    <col min="5892" max="5892" width="5.5703125" style="4" customWidth="1"/>
    <col min="5893" max="5896" width="17.7109375" style="4" customWidth="1"/>
    <col min="5897" max="5898" width="0" style="4" hidden="1" customWidth="1"/>
    <col min="5899" max="5899" width="0.85546875" style="4" customWidth="1"/>
    <col min="5900" max="6144" width="9.140625" style="4"/>
    <col min="6145" max="6145" width="0.85546875" style="4" customWidth="1"/>
    <col min="6146" max="6146" width="62.28515625" style="4" customWidth="1"/>
    <col min="6147" max="6147" width="4.7109375" style="4" customWidth="1"/>
    <col min="6148" max="6148" width="5.5703125" style="4" customWidth="1"/>
    <col min="6149" max="6152" width="17.7109375" style="4" customWidth="1"/>
    <col min="6153" max="6154" width="0" style="4" hidden="1" customWidth="1"/>
    <col min="6155" max="6155" width="0.85546875" style="4" customWidth="1"/>
    <col min="6156" max="6400" width="9.140625" style="4"/>
    <col min="6401" max="6401" width="0.85546875" style="4" customWidth="1"/>
    <col min="6402" max="6402" width="62.28515625" style="4" customWidth="1"/>
    <col min="6403" max="6403" width="4.7109375" style="4" customWidth="1"/>
    <col min="6404" max="6404" width="5.5703125" style="4" customWidth="1"/>
    <col min="6405" max="6408" width="17.7109375" style="4" customWidth="1"/>
    <col min="6409" max="6410" width="0" style="4" hidden="1" customWidth="1"/>
    <col min="6411" max="6411" width="0.85546875" style="4" customWidth="1"/>
    <col min="6412" max="6656" width="9.140625" style="4"/>
    <col min="6657" max="6657" width="0.85546875" style="4" customWidth="1"/>
    <col min="6658" max="6658" width="62.28515625" style="4" customWidth="1"/>
    <col min="6659" max="6659" width="4.7109375" style="4" customWidth="1"/>
    <col min="6660" max="6660" width="5.5703125" style="4" customWidth="1"/>
    <col min="6661" max="6664" width="17.7109375" style="4" customWidth="1"/>
    <col min="6665" max="6666" width="0" style="4" hidden="1" customWidth="1"/>
    <col min="6667" max="6667" width="0.85546875" style="4" customWidth="1"/>
    <col min="6668" max="6912" width="9.140625" style="4"/>
    <col min="6913" max="6913" width="0.85546875" style="4" customWidth="1"/>
    <col min="6914" max="6914" width="62.28515625" style="4" customWidth="1"/>
    <col min="6915" max="6915" width="4.7109375" style="4" customWidth="1"/>
    <col min="6916" max="6916" width="5.5703125" style="4" customWidth="1"/>
    <col min="6917" max="6920" width="17.7109375" style="4" customWidth="1"/>
    <col min="6921" max="6922" width="0" style="4" hidden="1" customWidth="1"/>
    <col min="6923" max="6923" width="0.85546875" style="4" customWidth="1"/>
    <col min="6924" max="7168" width="9.140625" style="4"/>
    <col min="7169" max="7169" width="0.85546875" style="4" customWidth="1"/>
    <col min="7170" max="7170" width="62.28515625" style="4" customWidth="1"/>
    <col min="7171" max="7171" width="4.7109375" style="4" customWidth="1"/>
    <col min="7172" max="7172" width="5.5703125" style="4" customWidth="1"/>
    <col min="7173" max="7176" width="17.7109375" style="4" customWidth="1"/>
    <col min="7177" max="7178" width="0" style="4" hidden="1" customWidth="1"/>
    <col min="7179" max="7179" width="0.85546875" style="4" customWidth="1"/>
    <col min="7180" max="7424" width="9.140625" style="4"/>
    <col min="7425" max="7425" width="0.85546875" style="4" customWidth="1"/>
    <col min="7426" max="7426" width="62.28515625" style="4" customWidth="1"/>
    <col min="7427" max="7427" width="4.7109375" style="4" customWidth="1"/>
    <col min="7428" max="7428" width="5.5703125" style="4" customWidth="1"/>
    <col min="7429" max="7432" width="17.7109375" style="4" customWidth="1"/>
    <col min="7433" max="7434" width="0" style="4" hidden="1" customWidth="1"/>
    <col min="7435" max="7435" width="0.85546875" style="4" customWidth="1"/>
    <col min="7436" max="7680" width="9.140625" style="4"/>
    <col min="7681" max="7681" width="0.85546875" style="4" customWidth="1"/>
    <col min="7682" max="7682" width="62.28515625" style="4" customWidth="1"/>
    <col min="7683" max="7683" width="4.7109375" style="4" customWidth="1"/>
    <col min="7684" max="7684" width="5.5703125" style="4" customWidth="1"/>
    <col min="7685" max="7688" width="17.7109375" style="4" customWidth="1"/>
    <col min="7689" max="7690" width="0" style="4" hidden="1" customWidth="1"/>
    <col min="7691" max="7691" width="0.85546875" style="4" customWidth="1"/>
    <col min="7692" max="7936" width="9.140625" style="4"/>
    <col min="7937" max="7937" width="0.85546875" style="4" customWidth="1"/>
    <col min="7938" max="7938" width="62.28515625" style="4" customWidth="1"/>
    <col min="7939" max="7939" width="4.7109375" style="4" customWidth="1"/>
    <col min="7940" max="7940" width="5.5703125" style="4" customWidth="1"/>
    <col min="7941" max="7944" width="17.7109375" style="4" customWidth="1"/>
    <col min="7945" max="7946" width="0" style="4" hidden="1" customWidth="1"/>
    <col min="7947" max="7947" width="0.85546875" style="4" customWidth="1"/>
    <col min="7948" max="8192" width="9.140625" style="4"/>
    <col min="8193" max="8193" width="0.85546875" style="4" customWidth="1"/>
    <col min="8194" max="8194" width="62.28515625" style="4" customWidth="1"/>
    <col min="8195" max="8195" width="4.7109375" style="4" customWidth="1"/>
    <col min="8196" max="8196" width="5.5703125" style="4" customWidth="1"/>
    <col min="8197" max="8200" width="17.7109375" style="4" customWidth="1"/>
    <col min="8201" max="8202" width="0" style="4" hidden="1" customWidth="1"/>
    <col min="8203" max="8203" width="0.85546875" style="4" customWidth="1"/>
    <col min="8204" max="8448" width="9.140625" style="4"/>
    <col min="8449" max="8449" width="0.85546875" style="4" customWidth="1"/>
    <col min="8450" max="8450" width="62.28515625" style="4" customWidth="1"/>
    <col min="8451" max="8451" width="4.7109375" style="4" customWidth="1"/>
    <col min="8452" max="8452" width="5.5703125" style="4" customWidth="1"/>
    <col min="8453" max="8456" width="17.7109375" style="4" customWidth="1"/>
    <col min="8457" max="8458" width="0" style="4" hidden="1" customWidth="1"/>
    <col min="8459" max="8459" width="0.85546875" style="4" customWidth="1"/>
    <col min="8460" max="8704" width="9.140625" style="4"/>
    <col min="8705" max="8705" width="0.85546875" style="4" customWidth="1"/>
    <col min="8706" max="8706" width="62.28515625" style="4" customWidth="1"/>
    <col min="8707" max="8707" width="4.7109375" style="4" customWidth="1"/>
    <col min="8708" max="8708" width="5.5703125" style="4" customWidth="1"/>
    <col min="8709" max="8712" width="17.7109375" style="4" customWidth="1"/>
    <col min="8713" max="8714" width="0" style="4" hidden="1" customWidth="1"/>
    <col min="8715" max="8715" width="0.85546875" style="4" customWidth="1"/>
    <col min="8716" max="8960" width="9.140625" style="4"/>
    <col min="8961" max="8961" width="0.85546875" style="4" customWidth="1"/>
    <col min="8962" max="8962" width="62.28515625" style="4" customWidth="1"/>
    <col min="8963" max="8963" width="4.7109375" style="4" customWidth="1"/>
    <col min="8964" max="8964" width="5.5703125" style="4" customWidth="1"/>
    <col min="8965" max="8968" width="17.7109375" style="4" customWidth="1"/>
    <col min="8969" max="8970" width="0" style="4" hidden="1" customWidth="1"/>
    <col min="8971" max="8971" width="0.85546875" style="4" customWidth="1"/>
    <col min="8972" max="9216" width="9.140625" style="4"/>
    <col min="9217" max="9217" width="0.85546875" style="4" customWidth="1"/>
    <col min="9218" max="9218" width="62.28515625" style="4" customWidth="1"/>
    <col min="9219" max="9219" width="4.7109375" style="4" customWidth="1"/>
    <col min="9220" max="9220" width="5.5703125" style="4" customWidth="1"/>
    <col min="9221" max="9224" width="17.7109375" style="4" customWidth="1"/>
    <col min="9225" max="9226" width="0" style="4" hidden="1" customWidth="1"/>
    <col min="9227" max="9227" width="0.85546875" style="4" customWidth="1"/>
    <col min="9228" max="9472" width="9.140625" style="4"/>
    <col min="9473" max="9473" width="0.85546875" style="4" customWidth="1"/>
    <col min="9474" max="9474" width="62.28515625" style="4" customWidth="1"/>
    <col min="9475" max="9475" width="4.7109375" style="4" customWidth="1"/>
    <col min="9476" max="9476" width="5.5703125" style="4" customWidth="1"/>
    <col min="9477" max="9480" width="17.7109375" style="4" customWidth="1"/>
    <col min="9481" max="9482" width="0" style="4" hidden="1" customWidth="1"/>
    <col min="9483" max="9483" width="0.85546875" style="4" customWidth="1"/>
    <col min="9484" max="9728" width="9.140625" style="4"/>
    <col min="9729" max="9729" width="0.85546875" style="4" customWidth="1"/>
    <col min="9730" max="9730" width="62.28515625" style="4" customWidth="1"/>
    <col min="9731" max="9731" width="4.7109375" style="4" customWidth="1"/>
    <col min="9732" max="9732" width="5.5703125" style="4" customWidth="1"/>
    <col min="9733" max="9736" width="17.7109375" style="4" customWidth="1"/>
    <col min="9737" max="9738" width="0" style="4" hidden="1" customWidth="1"/>
    <col min="9739" max="9739" width="0.85546875" style="4" customWidth="1"/>
    <col min="9740" max="9984" width="9.140625" style="4"/>
    <col min="9985" max="9985" width="0.85546875" style="4" customWidth="1"/>
    <col min="9986" max="9986" width="62.28515625" style="4" customWidth="1"/>
    <col min="9987" max="9987" width="4.7109375" style="4" customWidth="1"/>
    <col min="9988" max="9988" width="5.5703125" style="4" customWidth="1"/>
    <col min="9989" max="9992" width="17.7109375" style="4" customWidth="1"/>
    <col min="9993" max="9994" width="0" style="4" hidden="1" customWidth="1"/>
    <col min="9995" max="9995" width="0.85546875" style="4" customWidth="1"/>
    <col min="9996" max="10240" width="9.140625" style="4"/>
    <col min="10241" max="10241" width="0.85546875" style="4" customWidth="1"/>
    <col min="10242" max="10242" width="62.28515625" style="4" customWidth="1"/>
    <col min="10243" max="10243" width="4.7109375" style="4" customWidth="1"/>
    <col min="10244" max="10244" width="5.5703125" style="4" customWidth="1"/>
    <col min="10245" max="10248" width="17.7109375" style="4" customWidth="1"/>
    <col min="10249" max="10250" width="0" style="4" hidden="1" customWidth="1"/>
    <col min="10251" max="10251" width="0.85546875" style="4" customWidth="1"/>
    <col min="10252" max="10496" width="9.140625" style="4"/>
    <col min="10497" max="10497" width="0.85546875" style="4" customWidth="1"/>
    <col min="10498" max="10498" width="62.28515625" style="4" customWidth="1"/>
    <col min="10499" max="10499" width="4.7109375" style="4" customWidth="1"/>
    <col min="10500" max="10500" width="5.5703125" style="4" customWidth="1"/>
    <col min="10501" max="10504" width="17.7109375" style="4" customWidth="1"/>
    <col min="10505" max="10506" width="0" style="4" hidden="1" customWidth="1"/>
    <col min="10507" max="10507" width="0.85546875" style="4" customWidth="1"/>
    <col min="10508" max="10752" width="9.140625" style="4"/>
    <col min="10753" max="10753" width="0.85546875" style="4" customWidth="1"/>
    <col min="10754" max="10754" width="62.28515625" style="4" customWidth="1"/>
    <col min="10755" max="10755" width="4.7109375" style="4" customWidth="1"/>
    <col min="10756" max="10756" width="5.5703125" style="4" customWidth="1"/>
    <col min="10757" max="10760" width="17.7109375" style="4" customWidth="1"/>
    <col min="10761" max="10762" width="0" style="4" hidden="1" customWidth="1"/>
    <col min="10763" max="10763" width="0.85546875" style="4" customWidth="1"/>
    <col min="10764" max="11008" width="9.140625" style="4"/>
    <col min="11009" max="11009" width="0.85546875" style="4" customWidth="1"/>
    <col min="11010" max="11010" width="62.28515625" style="4" customWidth="1"/>
    <col min="11011" max="11011" width="4.7109375" style="4" customWidth="1"/>
    <col min="11012" max="11012" width="5.5703125" style="4" customWidth="1"/>
    <col min="11013" max="11016" width="17.7109375" style="4" customWidth="1"/>
    <col min="11017" max="11018" width="0" style="4" hidden="1" customWidth="1"/>
    <col min="11019" max="11019" width="0.85546875" style="4" customWidth="1"/>
    <col min="11020" max="11264" width="9.140625" style="4"/>
    <col min="11265" max="11265" width="0.85546875" style="4" customWidth="1"/>
    <col min="11266" max="11266" width="62.28515625" style="4" customWidth="1"/>
    <col min="11267" max="11267" width="4.7109375" style="4" customWidth="1"/>
    <col min="11268" max="11268" width="5.5703125" style="4" customWidth="1"/>
    <col min="11269" max="11272" width="17.7109375" style="4" customWidth="1"/>
    <col min="11273" max="11274" width="0" style="4" hidden="1" customWidth="1"/>
    <col min="11275" max="11275" width="0.85546875" style="4" customWidth="1"/>
    <col min="11276" max="11520" width="9.140625" style="4"/>
    <col min="11521" max="11521" width="0.85546875" style="4" customWidth="1"/>
    <col min="11522" max="11522" width="62.28515625" style="4" customWidth="1"/>
    <col min="11523" max="11523" width="4.7109375" style="4" customWidth="1"/>
    <col min="11524" max="11524" width="5.5703125" style="4" customWidth="1"/>
    <col min="11525" max="11528" width="17.7109375" style="4" customWidth="1"/>
    <col min="11529" max="11530" width="0" style="4" hidden="1" customWidth="1"/>
    <col min="11531" max="11531" width="0.85546875" style="4" customWidth="1"/>
    <col min="11532" max="11776" width="9.140625" style="4"/>
    <col min="11777" max="11777" width="0.85546875" style="4" customWidth="1"/>
    <col min="11778" max="11778" width="62.28515625" style="4" customWidth="1"/>
    <col min="11779" max="11779" width="4.7109375" style="4" customWidth="1"/>
    <col min="11780" max="11780" width="5.5703125" style="4" customWidth="1"/>
    <col min="11781" max="11784" width="17.7109375" style="4" customWidth="1"/>
    <col min="11785" max="11786" width="0" style="4" hidden="1" customWidth="1"/>
    <col min="11787" max="11787" width="0.85546875" style="4" customWidth="1"/>
    <col min="11788" max="12032" width="9.140625" style="4"/>
    <col min="12033" max="12033" width="0.85546875" style="4" customWidth="1"/>
    <col min="12034" max="12034" width="62.28515625" style="4" customWidth="1"/>
    <col min="12035" max="12035" width="4.7109375" style="4" customWidth="1"/>
    <col min="12036" max="12036" width="5.5703125" style="4" customWidth="1"/>
    <col min="12037" max="12040" width="17.7109375" style="4" customWidth="1"/>
    <col min="12041" max="12042" width="0" style="4" hidden="1" customWidth="1"/>
    <col min="12043" max="12043" width="0.85546875" style="4" customWidth="1"/>
    <col min="12044" max="12288" width="9.140625" style="4"/>
    <col min="12289" max="12289" width="0.85546875" style="4" customWidth="1"/>
    <col min="12290" max="12290" width="62.28515625" style="4" customWidth="1"/>
    <col min="12291" max="12291" width="4.7109375" style="4" customWidth="1"/>
    <col min="12292" max="12292" width="5.5703125" style="4" customWidth="1"/>
    <col min="12293" max="12296" width="17.7109375" style="4" customWidth="1"/>
    <col min="12297" max="12298" width="0" style="4" hidden="1" customWidth="1"/>
    <col min="12299" max="12299" width="0.85546875" style="4" customWidth="1"/>
    <col min="12300" max="12544" width="9.140625" style="4"/>
    <col min="12545" max="12545" width="0.85546875" style="4" customWidth="1"/>
    <col min="12546" max="12546" width="62.28515625" style="4" customWidth="1"/>
    <col min="12547" max="12547" width="4.7109375" style="4" customWidth="1"/>
    <col min="12548" max="12548" width="5.5703125" style="4" customWidth="1"/>
    <col min="12549" max="12552" width="17.7109375" style="4" customWidth="1"/>
    <col min="12553" max="12554" width="0" style="4" hidden="1" customWidth="1"/>
    <col min="12555" max="12555" width="0.85546875" style="4" customWidth="1"/>
    <col min="12556" max="12800" width="9.140625" style="4"/>
    <col min="12801" max="12801" width="0.85546875" style="4" customWidth="1"/>
    <col min="12802" max="12802" width="62.28515625" style="4" customWidth="1"/>
    <col min="12803" max="12803" width="4.7109375" style="4" customWidth="1"/>
    <col min="12804" max="12804" width="5.5703125" style="4" customWidth="1"/>
    <col min="12805" max="12808" width="17.7109375" style="4" customWidth="1"/>
    <col min="12809" max="12810" width="0" style="4" hidden="1" customWidth="1"/>
    <col min="12811" max="12811" width="0.85546875" style="4" customWidth="1"/>
    <col min="12812" max="13056" width="9.140625" style="4"/>
    <col min="13057" max="13057" width="0.85546875" style="4" customWidth="1"/>
    <col min="13058" max="13058" width="62.28515625" style="4" customWidth="1"/>
    <col min="13059" max="13059" width="4.7109375" style="4" customWidth="1"/>
    <col min="13060" max="13060" width="5.5703125" style="4" customWidth="1"/>
    <col min="13061" max="13064" width="17.7109375" style="4" customWidth="1"/>
    <col min="13065" max="13066" width="0" style="4" hidden="1" customWidth="1"/>
    <col min="13067" max="13067" width="0.85546875" style="4" customWidth="1"/>
    <col min="13068" max="13312" width="9.140625" style="4"/>
    <col min="13313" max="13313" width="0.85546875" style="4" customWidth="1"/>
    <col min="13314" max="13314" width="62.28515625" style="4" customWidth="1"/>
    <col min="13315" max="13315" width="4.7109375" style="4" customWidth="1"/>
    <col min="13316" max="13316" width="5.5703125" style="4" customWidth="1"/>
    <col min="13317" max="13320" width="17.7109375" style="4" customWidth="1"/>
    <col min="13321" max="13322" width="0" style="4" hidden="1" customWidth="1"/>
    <col min="13323" max="13323" width="0.85546875" style="4" customWidth="1"/>
    <col min="13324" max="13568" width="9.140625" style="4"/>
    <col min="13569" max="13569" width="0.85546875" style="4" customWidth="1"/>
    <col min="13570" max="13570" width="62.28515625" style="4" customWidth="1"/>
    <col min="13571" max="13571" width="4.7109375" style="4" customWidth="1"/>
    <col min="13572" max="13572" width="5.5703125" style="4" customWidth="1"/>
    <col min="13573" max="13576" width="17.7109375" style="4" customWidth="1"/>
    <col min="13577" max="13578" width="0" style="4" hidden="1" customWidth="1"/>
    <col min="13579" max="13579" width="0.85546875" style="4" customWidth="1"/>
    <col min="13580" max="13824" width="9.140625" style="4"/>
    <col min="13825" max="13825" width="0.85546875" style="4" customWidth="1"/>
    <col min="13826" max="13826" width="62.28515625" style="4" customWidth="1"/>
    <col min="13827" max="13827" width="4.7109375" style="4" customWidth="1"/>
    <col min="13828" max="13828" width="5.5703125" style="4" customWidth="1"/>
    <col min="13829" max="13832" width="17.7109375" style="4" customWidth="1"/>
    <col min="13833" max="13834" width="0" style="4" hidden="1" customWidth="1"/>
    <col min="13835" max="13835" width="0.85546875" style="4" customWidth="1"/>
    <col min="13836" max="14080" width="9.140625" style="4"/>
    <col min="14081" max="14081" width="0.85546875" style="4" customWidth="1"/>
    <col min="14082" max="14082" width="62.28515625" style="4" customWidth="1"/>
    <col min="14083" max="14083" width="4.7109375" style="4" customWidth="1"/>
    <col min="14084" max="14084" width="5.5703125" style="4" customWidth="1"/>
    <col min="14085" max="14088" width="17.7109375" style="4" customWidth="1"/>
    <col min="14089" max="14090" width="0" style="4" hidden="1" customWidth="1"/>
    <col min="14091" max="14091" width="0.85546875" style="4" customWidth="1"/>
    <col min="14092" max="14336" width="9.140625" style="4"/>
    <col min="14337" max="14337" width="0.85546875" style="4" customWidth="1"/>
    <col min="14338" max="14338" width="62.28515625" style="4" customWidth="1"/>
    <col min="14339" max="14339" width="4.7109375" style="4" customWidth="1"/>
    <col min="14340" max="14340" width="5.5703125" style="4" customWidth="1"/>
    <col min="14341" max="14344" width="17.7109375" style="4" customWidth="1"/>
    <col min="14345" max="14346" width="0" style="4" hidden="1" customWidth="1"/>
    <col min="14347" max="14347" width="0.85546875" style="4" customWidth="1"/>
    <col min="14348" max="14592" width="9.140625" style="4"/>
    <col min="14593" max="14593" width="0.85546875" style="4" customWidth="1"/>
    <col min="14594" max="14594" width="62.28515625" style="4" customWidth="1"/>
    <col min="14595" max="14595" width="4.7109375" style="4" customWidth="1"/>
    <col min="14596" max="14596" width="5.5703125" style="4" customWidth="1"/>
    <col min="14597" max="14600" width="17.7109375" style="4" customWidth="1"/>
    <col min="14601" max="14602" width="0" style="4" hidden="1" customWidth="1"/>
    <col min="14603" max="14603" width="0.85546875" style="4" customWidth="1"/>
    <col min="14604" max="14848" width="9.140625" style="4"/>
    <col min="14849" max="14849" width="0.85546875" style="4" customWidth="1"/>
    <col min="14850" max="14850" width="62.28515625" style="4" customWidth="1"/>
    <col min="14851" max="14851" width="4.7109375" style="4" customWidth="1"/>
    <col min="14852" max="14852" width="5.5703125" style="4" customWidth="1"/>
    <col min="14853" max="14856" width="17.7109375" style="4" customWidth="1"/>
    <col min="14857" max="14858" width="0" style="4" hidden="1" customWidth="1"/>
    <col min="14859" max="14859" width="0.85546875" style="4" customWidth="1"/>
    <col min="14860" max="15104" width="9.140625" style="4"/>
    <col min="15105" max="15105" width="0.85546875" style="4" customWidth="1"/>
    <col min="15106" max="15106" width="62.28515625" style="4" customWidth="1"/>
    <col min="15107" max="15107" width="4.7109375" style="4" customWidth="1"/>
    <col min="15108" max="15108" width="5.5703125" style="4" customWidth="1"/>
    <col min="15109" max="15112" width="17.7109375" style="4" customWidth="1"/>
    <col min="15113" max="15114" width="0" style="4" hidden="1" customWidth="1"/>
    <col min="15115" max="15115" width="0.85546875" style="4" customWidth="1"/>
    <col min="15116" max="15360" width="9.140625" style="4"/>
    <col min="15361" max="15361" width="0.85546875" style="4" customWidth="1"/>
    <col min="15362" max="15362" width="62.28515625" style="4" customWidth="1"/>
    <col min="15363" max="15363" width="4.7109375" style="4" customWidth="1"/>
    <col min="15364" max="15364" width="5.5703125" style="4" customWidth="1"/>
    <col min="15365" max="15368" width="17.7109375" style="4" customWidth="1"/>
    <col min="15369" max="15370" width="0" style="4" hidden="1" customWidth="1"/>
    <col min="15371" max="15371" width="0.85546875" style="4" customWidth="1"/>
    <col min="15372" max="15616" width="9.140625" style="4"/>
    <col min="15617" max="15617" width="0.85546875" style="4" customWidth="1"/>
    <col min="15618" max="15618" width="62.28515625" style="4" customWidth="1"/>
    <col min="15619" max="15619" width="4.7109375" style="4" customWidth="1"/>
    <col min="15620" max="15620" width="5.5703125" style="4" customWidth="1"/>
    <col min="15621" max="15624" width="17.7109375" style="4" customWidth="1"/>
    <col min="15625" max="15626" width="0" style="4" hidden="1" customWidth="1"/>
    <col min="15627" max="15627" width="0.85546875" style="4" customWidth="1"/>
    <col min="15628" max="15872" width="9.140625" style="4"/>
    <col min="15873" max="15873" width="0.85546875" style="4" customWidth="1"/>
    <col min="15874" max="15874" width="62.28515625" style="4" customWidth="1"/>
    <col min="15875" max="15875" width="4.7109375" style="4" customWidth="1"/>
    <col min="15876" max="15876" width="5.5703125" style="4" customWidth="1"/>
    <col min="15877" max="15880" width="17.7109375" style="4" customWidth="1"/>
    <col min="15881" max="15882" width="0" style="4" hidden="1" customWidth="1"/>
    <col min="15883" max="15883" width="0.85546875" style="4" customWidth="1"/>
    <col min="15884" max="16128" width="9.140625" style="4"/>
    <col min="16129" max="16129" width="0.85546875" style="4" customWidth="1"/>
    <col min="16130" max="16130" width="62.28515625" style="4" customWidth="1"/>
    <col min="16131" max="16131" width="4.7109375" style="4" customWidth="1"/>
    <col min="16132" max="16132" width="5.5703125" style="4" customWidth="1"/>
    <col min="16133" max="16136" width="17.7109375" style="4" customWidth="1"/>
    <col min="16137" max="16138" width="0" style="4" hidden="1" customWidth="1"/>
    <col min="16139" max="16139" width="0.85546875" style="4" customWidth="1"/>
    <col min="16140" max="16384" width="9.140625" style="4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45" t="s">
        <v>0</v>
      </c>
      <c r="C2" s="146"/>
      <c r="D2" s="146"/>
      <c r="E2" s="146"/>
      <c r="F2" s="146"/>
      <c r="G2" s="147"/>
      <c r="H2" s="5" t="s">
        <v>1</v>
      </c>
      <c r="I2" s="6"/>
      <c r="J2" s="7" t="s">
        <v>2</v>
      </c>
    </row>
    <row r="3" spans="2:10">
      <c r="B3" s="8"/>
      <c r="C3" s="8"/>
      <c r="D3" s="8"/>
      <c r="E3" s="8"/>
      <c r="F3" s="8"/>
      <c r="G3" s="9" t="s">
        <v>3</v>
      </c>
      <c r="H3" s="10" t="s">
        <v>4</v>
      </c>
      <c r="I3" s="6" t="s">
        <v>5</v>
      </c>
      <c r="J3" s="7" t="s">
        <v>6</v>
      </c>
    </row>
    <row r="4" spans="2:10">
      <c r="B4" s="11"/>
      <c r="C4" s="7" t="s">
        <v>7</v>
      </c>
      <c r="D4" s="148" t="s">
        <v>8</v>
      </c>
      <c r="E4" s="148"/>
      <c r="F4" s="7"/>
      <c r="G4" s="9" t="s">
        <v>9</v>
      </c>
      <c r="H4" s="12">
        <v>45292</v>
      </c>
      <c r="I4" s="6" t="s">
        <v>10</v>
      </c>
      <c r="J4" s="7" t="s">
        <v>11</v>
      </c>
    </row>
    <row r="5" spans="2:10" ht="51" customHeight="1">
      <c r="B5" s="11" t="s">
        <v>12</v>
      </c>
      <c r="C5" s="142" t="s">
        <v>13</v>
      </c>
      <c r="D5" s="142"/>
      <c r="E5" s="142"/>
      <c r="F5" s="142"/>
      <c r="G5" s="9" t="s">
        <v>14</v>
      </c>
      <c r="H5" s="13" t="s">
        <v>15</v>
      </c>
      <c r="I5" s="6" t="s">
        <v>16</v>
      </c>
      <c r="J5" s="7" t="s">
        <v>17</v>
      </c>
    </row>
    <row r="6" spans="2:10" ht="29.25" customHeight="1">
      <c r="B6" s="11" t="s">
        <v>18</v>
      </c>
      <c r="C6" s="149"/>
      <c r="D6" s="149"/>
      <c r="E6" s="149"/>
      <c r="F6" s="149"/>
      <c r="G6" s="9" t="s">
        <v>19</v>
      </c>
      <c r="H6" s="14">
        <v>3128030533</v>
      </c>
      <c r="I6" s="6"/>
      <c r="J6" s="7" t="s">
        <v>20</v>
      </c>
    </row>
    <row r="7" spans="2:10" ht="45" customHeight="1">
      <c r="B7" s="11" t="s">
        <v>21</v>
      </c>
      <c r="C7" s="149" t="s">
        <v>22</v>
      </c>
      <c r="D7" s="149"/>
      <c r="E7" s="149"/>
      <c r="F7" s="149"/>
      <c r="G7" s="9" t="s">
        <v>23</v>
      </c>
      <c r="H7" s="15" t="s">
        <v>24</v>
      </c>
      <c r="I7" s="6" t="s">
        <v>25</v>
      </c>
      <c r="J7" s="7" t="s">
        <v>26</v>
      </c>
    </row>
    <row r="8" spans="2:10" ht="15" customHeight="1">
      <c r="B8" s="1"/>
      <c r="C8" s="141" t="s">
        <v>27</v>
      </c>
      <c r="D8" s="141"/>
      <c r="E8" s="141"/>
      <c r="F8" s="141"/>
      <c r="G8" s="9" t="s">
        <v>14</v>
      </c>
      <c r="H8" s="13" t="s">
        <v>28</v>
      </c>
      <c r="I8" s="6"/>
      <c r="J8" s="7" t="s">
        <v>29</v>
      </c>
    </row>
    <row r="9" spans="2:10" ht="28.5" customHeight="1">
      <c r="B9" s="11" t="s">
        <v>30</v>
      </c>
      <c r="C9" s="142"/>
      <c r="D9" s="142"/>
      <c r="E9" s="142"/>
      <c r="F9" s="142"/>
      <c r="G9" s="9" t="s">
        <v>19</v>
      </c>
      <c r="H9" s="13"/>
      <c r="I9" s="6"/>
      <c r="J9" s="7" t="s">
        <v>31</v>
      </c>
    </row>
    <row r="10" spans="2:10">
      <c r="B10" s="16" t="s">
        <v>32</v>
      </c>
      <c r="C10" s="17"/>
      <c r="D10" s="6"/>
      <c r="E10" s="18"/>
      <c r="F10" s="18"/>
      <c r="G10" s="9" t="s">
        <v>33</v>
      </c>
      <c r="H10" s="19" t="s">
        <v>34</v>
      </c>
      <c r="I10" s="6" t="s">
        <v>35</v>
      </c>
      <c r="J10" s="7" t="s">
        <v>36</v>
      </c>
    </row>
    <row r="11" spans="2:10" ht="15.75" thickBot="1">
      <c r="B11" s="11" t="s">
        <v>37</v>
      </c>
      <c r="C11" s="17"/>
      <c r="D11" s="6"/>
      <c r="E11" s="18"/>
      <c r="F11" s="18"/>
      <c r="G11" s="9" t="s">
        <v>38</v>
      </c>
      <c r="H11" s="20">
        <v>383</v>
      </c>
      <c r="I11" s="6"/>
      <c r="J11" s="7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6"/>
      <c r="J12" s="7" t="s">
        <v>40</v>
      </c>
    </row>
    <row r="13" spans="2:10" s="7" customFormat="1" ht="12" customHeight="1">
      <c r="B13" s="21"/>
      <c r="C13" s="22" t="s">
        <v>41</v>
      </c>
      <c r="D13" s="150" t="s">
        <v>42</v>
      </c>
      <c r="E13" s="23" t="s">
        <v>43</v>
      </c>
      <c r="F13" s="23" t="s">
        <v>44</v>
      </c>
      <c r="G13" s="24" t="s">
        <v>45</v>
      </c>
      <c r="H13" s="25"/>
      <c r="I13" s="6"/>
      <c r="J13" s="7" t="s">
        <v>46</v>
      </c>
    </row>
    <row r="14" spans="2:10" s="7" customFormat="1" ht="12" customHeight="1">
      <c r="B14" s="26" t="s">
        <v>47</v>
      </c>
      <c r="C14" s="27" t="s">
        <v>48</v>
      </c>
      <c r="D14" s="151"/>
      <c r="E14" s="28" t="s">
        <v>49</v>
      </c>
      <c r="F14" s="28" t="s">
        <v>50</v>
      </c>
      <c r="G14" s="29" t="s">
        <v>51</v>
      </c>
      <c r="H14" s="30" t="s">
        <v>52</v>
      </c>
      <c r="I14" s="6" t="s">
        <v>53</v>
      </c>
      <c r="J14" s="7" t="s">
        <v>54</v>
      </c>
    </row>
    <row r="15" spans="2:10" s="7" customFormat="1" ht="12" customHeight="1">
      <c r="B15" s="31"/>
      <c r="C15" s="27" t="s">
        <v>55</v>
      </c>
      <c r="D15" s="152"/>
      <c r="E15" s="32" t="s">
        <v>56</v>
      </c>
      <c r="F15" s="28" t="s">
        <v>57</v>
      </c>
      <c r="G15" s="29" t="s">
        <v>58</v>
      </c>
      <c r="H15" s="30"/>
      <c r="I15" s="6" t="s">
        <v>59</v>
      </c>
      <c r="J15" s="7" t="s">
        <v>60</v>
      </c>
    </row>
    <row r="16" spans="2:10" s="7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6"/>
      <c r="J16" s="7" t="s">
        <v>63</v>
      </c>
    </row>
    <row r="17" spans="2:10" s="7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577879.59</v>
      </c>
      <c r="F17" s="40">
        <f>F18+F21+F24+F27+F30+F33+F42+F45</f>
        <v>29637087.34</v>
      </c>
      <c r="G17" s="40">
        <f>G18+G21+G24+G27+G30+G33+G42+G45</f>
        <v>3724486.5700000003</v>
      </c>
      <c r="H17" s="41">
        <f>H18+H21+H24+H27+H30+H33+H42+H45</f>
        <v>33939453.5</v>
      </c>
    </row>
    <row r="18" spans="2:10" s="7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30828</v>
      </c>
      <c r="H18" s="46">
        <f>SUM(H19:H20)</f>
        <v>30828</v>
      </c>
    </row>
    <row r="19" spans="2:10" s="7" customFormat="1" ht="11.25">
      <c r="B19" s="47" t="s">
        <v>70</v>
      </c>
      <c r="C19" s="48" t="s">
        <v>68</v>
      </c>
      <c r="D19" s="49" t="s">
        <v>71</v>
      </c>
      <c r="E19" s="45">
        <v>0</v>
      </c>
      <c r="F19" s="45">
        <v>0</v>
      </c>
      <c r="G19" s="50">
        <v>30828</v>
      </c>
      <c r="H19" s="46">
        <f>SUM(E19:G19)</f>
        <v>30828</v>
      </c>
    </row>
    <row r="20" spans="2:10" s="7" customFormat="1" ht="11.25" hidden="1">
      <c r="B20" s="51"/>
      <c r="C20" s="48"/>
      <c r="D20" s="52"/>
      <c r="E20" s="45"/>
      <c r="F20" s="45"/>
      <c r="G20" s="45"/>
      <c r="H20" s="46"/>
    </row>
    <row r="21" spans="2:10" s="7" customFormat="1" ht="12">
      <c r="B21" s="42" t="s">
        <v>72</v>
      </c>
      <c r="C21" s="43" t="s">
        <v>73</v>
      </c>
      <c r="D21" s="44" t="s">
        <v>74</v>
      </c>
      <c r="E21" s="45">
        <f>SUM(E22:E23)</f>
        <v>0</v>
      </c>
      <c r="F21" s="45">
        <f>SUM(F22:F23)</f>
        <v>29552788.48</v>
      </c>
      <c r="G21" s="45">
        <f>SUM(G22:G23)</f>
        <v>3559972.7</v>
      </c>
      <c r="H21" s="46">
        <f>SUM(H22:H23)</f>
        <v>33112761.18</v>
      </c>
    </row>
    <row r="22" spans="2:10" s="7" customFormat="1" ht="11.25">
      <c r="B22" s="47" t="s">
        <v>75</v>
      </c>
      <c r="C22" s="48" t="s">
        <v>73</v>
      </c>
      <c r="D22" s="49" t="s">
        <v>76</v>
      </c>
      <c r="E22" s="50">
        <v>0</v>
      </c>
      <c r="F22" s="50">
        <v>29552788.48</v>
      </c>
      <c r="G22" s="50">
        <v>3559972.7</v>
      </c>
      <c r="H22" s="46">
        <f>SUM(E22:G22)</f>
        <v>33112761.18</v>
      </c>
    </row>
    <row r="23" spans="2:10" s="7" customFormat="1" ht="11.25" hidden="1">
      <c r="B23" s="51"/>
      <c r="C23" s="48"/>
      <c r="D23" s="52"/>
      <c r="E23" s="45"/>
      <c r="F23" s="45"/>
      <c r="G23" s="45"/>
      <c r="H23" s="46"/>
    </row>
    <row r="24" spans="2:10" s="7" customFormat="1" ht="12">
      <c r="B24" s="42" t="s">
        <v>77</v>
      </c>
      <c r="C24" s="43" t="s">
        <v>78</v>
      </c>
      <c r="D24" s="44" t="s">
        <v>79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7" customFormat="1" ht="11.25">
      <c r="B25" s="53"/>
      <c r="C25" s="54"/>
      <c r="D25" s="55"/>
      <c r="E25" s="56"/>
      <c r="F25" s="56"/>
      <c r="G25" s="57"/>
      <c r="H25" s="58">
        <f>SUM(E25:G25)</f>
        <v>0</v>
      </c>
      <c r="I25" s="59"/>
      <c r="J25" s="59"/>
    </row>
    <row r="26" spans="2:10" s="7" customFormat="1" ht="11.25" hidden="1">
      <c r="B26" s="51"/>
      <c r="C26" s="48"/>
      <c r="D26" s="52"/>
      <c r="E26" s="45"/>
      <c r="F26" s="45"/>
      <c r="G26" s="45"/>
      <c r="H26" s="46"/>
    </row>
    <row r="27" spans="2:10" s="7" customFormat="1" ht="12">
      <c r="B27" s="42" t="s">
        <v>80</v>
      </c>
      <c r="C27" s="43" t="s">
        <v>81</v>
      </c>
      <c r="D27" s="44" t="s">
        <v>82</v>
      </c>
      <c r="E27" s="45">
        <f>SUM(E28:E29)</f>
        <v>428030</v>
      </c>
      <c r="F27" s="45">
        <f>SUM(F28:F29)</f>
        <v>0</v>
      </c>
      <c r="G27" s="45">
        <f>SUM(G28:G29)</f>
        <v>0</v>
      </c>
      <c r="H27" s="46">
        <f>SUM(H28:H29)</f>
        <v>428030</v>
      </c>
    </row>
    <row r="28" spans="2:10" s="7" customFormat="1" ht="22.5">
      <c r="B28" s="47" t="s">
        <v>83</v>
      </c>
      <c r="C28" s="48" t="s">
        <v>81</v>
      </c>
      <c r="D28" s="49" t="s">
        <v>84</v>
      </c>
      <c r="E28" s="50">
        <v>428030</v>
      </c>
      <c r="F28" s="45">
        <v>0</v>
      </c>
      <c r="G28" s="50">
        <v>0</v>
      </c>
      <c r="H28" s="46">
        <f>SUM(E28:G28)</f>
        <v>428030</v>
      </c>
    </row>
    <row r="29" spans="2:10" s="7" customFormat="1" ht="11.25" hidden="1">
      <c r="B29" s="51"/>
      <c r="C29" s="48"/>
      <c r="D29" s="52"/>
      <c r="E29" s="45"/>
      <c r="F29" s="45"/>
      <c r="G29" s="45"/>
      <c r="H29" s="46"/>
    </row>
    <row r="30" spans="2:10" s="7" customFormat="1" ht="24.75" customHeight="1">
      <c r="B30" s="42" t="s">
        <v>85</v>
      </c>
      <c r="C30" s="43" t="s">
        <v>86</v>
      </c>
      <c r="D30" s="44" t="s">
        <v>87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7" customFormat="1" ht="11.25">
      <c r="B31" s="53"/>
      <c r="C31" s="54"/>
      <c r="D31" s="55"/>
      <c r="E31" s="57"/>
      <c r="F31" s="57"/>
      <c r="G31" s="57"/>
      <c r="H31" s="58">
        <f>SUM(E31:G31)</f>
        <v>0</v>
      </c>
      <c r="I31" s="59"/>
      <c r="J31" s="59"/>
    </row>
    <row r="32" spans="2:10" s="7" customFormat="1" ht="11.25" hidden="1">
      <c r="B32" s="51"/>
      <c r="C32" s="48"/>
      <c r="D32" s="52"/>
      <c r="E32" s="45"/>
      <c r="F32" s="45"/>
      <c r="G32" s="45"/>
      <c r="H32" s="46"/>
    </row>
    <row r="33" spans="2:10" s="7" customFormat="1" ht="12">
      <c r="B33" s="42" t="s">
        <v>88</v>
      </c>
      <c r="C33" s="43" t="s">
        <v>89</v>
      </c>
      <c r="D33" s="44" t="s">
        <v>90</v>
      </c>
      <c r="E33" s="45">
        <f>SUM(E34:E36)</f>
        <v>0</v>
      </c>
      <c r="F33" s="45">
        <f>SUM(F34:F36)</f>
        <v>83628.959999999963</v>
      </c>
      <c r="G33" s="45">
        <f>SUM(G34:G36)</f>
        <v>10.4</v>
      </c>
      <c r="H33" s="46">
        <f>SUM(H34:H36)</f>
        <v>83639.35999999987</v>
      </c>
    </row>
    <row r="34" spans="2:10" s="7" customFormat="1" ht="11.25">
      <c r="B34" s="47" t="s">
        <v>91</v>
      </c>
      <c r="C34" s="48" t="s">
        <v>89</v>
      </c>
      <c r="D34" s="49" t="s">
        <v>92</v>
      </c>
      <c r="E34" s="50">
        <v>0</v>
      </c>
      <c r="F34" s="50">
        <v>1987414.9</v>
      </c>
      <c r="G34" s="50">
        <v>10.4</v>
      </c>
      <c r="H34" s="46">
        <f>SUM(E34:G34)</f>
        <v>1987425.2999999998</v>
      </c>
    </row>
    <row r="35" spans="2:10" s="7" customFormat="1" ht="11.25">
      <c r="B35" s="47" t="s">
        <v>93</v>
      </c>
      <c r="C35" s="48" t="s">
        <v>89</v>
      </c>
      <c r="D35" s="49" t="s">
        <v>94</v>
      </c>
      <c r="E35" s="50">
        <v>0</v>
      </c>
      <c r="F35" s="50">
        <v>-1903785.94</v>
      </c>
      <c r="G35" s="50">
        <v>0</v>
      </c>
      <c r="H35" s="46">
        <f>SUM(E35:G35)</f>
        <v>-1903785.94</v>
      </c>
    </row>
    <row r="36" spans="2:10" s="7" customFormat="1" ht="0.75" customHeight="1" thickBot="1">
      <c r="B36" s="60"/>
      <c r="C36" s="61"/>
      <c r="D36" s="62"/>
      <c r="E36" s="63"/>
      <c r="F36" s="63"/>
      <c r="G36" s="63"/>
      <c r="H36" s="64"/>
    </row>
    <row r="37" spans="2:10" s="7" customFormat="1" ht="12.2" customHeight="1">
      <c r="B37" s="65"/>
      <c r="C37" s="65"/>
      <c r="D37" s="65"/>
      <c r="E37" s="65"/>
      <c r="F37" s="65"/>
      <c r="G37" s="65"/>
      <c r="H37" s="65" t="s">
        <v>95</v>
      </c>
      <c r="J37" s="66" t="s">
        <v>96</v>
      </c>
    </row>
    <row r="38" spans="2:10" s="7" customFormat="1" ht="12.2" customHeight="1">
      <c r="B38" s="21"/>
      <c r="C38" s="22" t="s">
        <v>41</v>
      </c>
      <c r="D38" s="150" t="s">
        <v>42</v>
      </c>
      <c r="E38" s="23" t="s">
        <v>43</v>
      </c>
      <c r="F38" s="23" t="s">
        <v>44</v>
      </c>
      <c r="G38" s="24" t="s">
        <v>45</v>
      </c>
      <c r="H38" s="25"/>
      <c r="J38" s="66" t="s">
        <v>97</v>
      </c>
    </row>
    <row r="39" spans="2:10" s="7" customFormat="1" ht="12.2" customHeight="1">
      <c r="B39" s="26" t="s">
        <v>47</v>
      </c>
      <c r="C39" s="27" t="s">
        <v>48</v>
      </c>
      <c r="D39" s="151"/>
      <c r="E39" s="28" t="s">
        <v>49</v>
      </c>
      <c r="F39" s="28" t="s">
        <v>50</v>
      </c>
      <c r="G39" s="29" t="s">
        <v>51</v>
      </c>
      <c r="H39" s="30" t="s">
        <v>52</v>
      </c>
      <c r="J39" s="66" t="s">
        <v>98</v>
      </c>
    </row>
    <row r="40" spans="2:10" s="7" customFormat="1" ht="12.2" customHeight="1">
      <c r="B40" s="31"/>
      <c r="C40" s="27" t="s">
        <v>55</v>
      </c>
      <c r="D40" s="152"/>
      <c r="E40" s="32" t="s">
        <v>56</v>
      </c>
      <c r="F40" s="28" t="s">
        <v>57</v>
      </c>
      <c r="G40" s="29" t="s">
        <v>58</v>
      </c>
      <c r="H40" s="30"/>
      <c r="J40" s="66" t="s">
        <v>99</v>
      </c>
    </row>
    <row r="41" spans="2:10" s="7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25" t="s">
        <v>62</v>
      </c>
    </row>
    <row r="42" spans="2:10" s="7" customFormat="1" ht="12">
      <c r="B42" s="67" t="s">
        <v>100</v>
      </c>
      <c r="C42" s="38" t="s">
        <v>66</v>
      </c>
      <c r="D42" s="39" t="s">
        <v>101</v>
      </c>
      <c r="E42" s="68">
        <f>SUM(E43:E44)</f>
        <v>0</v>
      </c>
      <c r="F42" s="68">
        <f>SUM(F43:F44)</f>
        <v>0</v>
      </c>
      <c r="G42" s="68">
        <f>SUM(G43:G44)</f>
        <v>0</v>
      </c>
      <c r="H42" s="69">
        <f>SUM(H43:H44)</f>
        <v>0</v>
      </c>
    </row>
    <row r="43" spans="2:10" s="7" customFormat="1" ht="11.25">
      <c r="B43" s="70"/>
      <c r="C43" s="71"/>
      <c r="D43" s="72"/>
      <c r="E43" s="73"/>
      <c r="F43" s="73"/>
      <c r="G43" s="73"/>
      <c r="H43" s="74">
        <f>SUM(E43:G43)</f>
        <v>0</v>
      </c>
      <c r="I43" s="59"/>
      <c r="J43" s="59"/>
    </row>
    <row r="44" spans="2:10" s="7" customFormat="1" ht="11.25" hidden="1">
      <c r="B44" s="75"/>
      <c r="C44" s="43"/>
      <c r="D44" s="44"/>
      <c r="E44" s="76"/>
      <c r="F44" s="76"/>
      <c r="G44" s="76"/>
      <c r="H44" s="77"/>
    </row>
    <row r="45" spans="2:10" s="7" customFormat="1" ht="24">
      <c r="B45" s="42" t="s">
        <v>102</v>
      </c>
      <c r="C45" s="43" t="s">
        <v>103</v>
      </c>
      <c r="D45" s="44" t="s">
        <v>104</v>
      </c>
      <c r="E45" s="76">
        <f>SUM(E46:E51)</f>
        <v>149849.59</v>
      </c>
      <c r="F45" s="76">
        <f>SUM(F46:F51)</f>
        <v>669.9</v>
      </c>
      <c r="G45" s="76">
        <f>SUM(G46:G51)</f>
        <v>133675.47</v>
      </c>
      <c r="H45" s="77">
        <f>SUM(H46:H51)</f>
        <v>284194.95999999996</v>
      </c>
    </row>
    <row r="46" spans="2:10" s="7" customFormat="1" ht="22.5">
      <c r="B46" s="78" t="s">
        <v>105</v>
      </c>
      <c r="C46" s="43" t="s">
        <v>103</v>
      </c>
      <c r="D46" s="79" t="s">
        <v>106</v>
      </c>
      <c r="E46" s="80">
        <v>149849.59</v>
      </c>
      <c r="F46" s="80">
        <v>669.9</v>
      </c>
      <c r="G46" s="80">
        <v>43</v>
      </c>
      <c r="H46" s="77">
        <f>SUM(E46:G46)</f>
        <v>150562.49</v>
      </c>
    </row>
    <row r="47" spans="2:10" s="7" customFormat="1" ht="33.75">
      <c r="B47" s="78" t="s">
        <v>107</v>
      </c>
      <c r="C47" s="43" t="s">
        <v>103</v>
      </c>
      <c r="D47" s="79" t="s">
        <v>108</v>
      </c>
      <c r="E47" s="80">
        <v>0</v>
      </c>
      <c r="F47" s="80">
        <v>0</v>
      </c>
      <c r="G47" s="80">
        <v>2520</v>
      </c>
      <c r="H47" s="77">
        <f t="shared" ref="H47:H50" si="0">SUM(E47:G47)</f>
        <v>2520</v>
      </c>
    </row>
    <row r="48" spans="2:10" s="7" customFormat="1" ht="22.5">
      <c r="B48" s="78" t="s">
        <v>109</v>
      </c>
      <c r="C48" s="43" t="s">
        <v>103</v>
      </c>
      <c r="D48" s="79" t="s">
        <v>110</v>
      </c>
      <c r="E48" s="80">
        <v>0</v>
      </c>
      <c r="F48" s="80">
        <v>0</v>
      </c>
      <c r="G48" s="80">
        <v>194.67</v>
      </c>
      <c r="H48" s="77">
        <f t="shared" si="0"/>
        <v>194.67</v>
      </c>
    </row>
    <row r="49" spans="2:8" s="7" customFormat="1" ht="33.75">
      <c r="B49" s="78" t="s">
        <v>111</v>
      </c>
      <c r="C49" s="43" t="s">
        <v>103</v>
      </c>
      <c r="D49" s="79" t="s">
        <v>112</v>
      </c>
      <c r="E49" s="80">
        <v>0</v>
      </c>
      <c r="F49" s="80">
        <v>0</v>
      </c>
      <c r="G49" s="80">
        <v>22443.8</v>
      </c>
      <c r="H49" s="77">
        <f t="shared" si="0"/>
        <v>22443.8</v>
      </c>
    </row>
    <row r="50" spans="2:8" s="7" customFormat="1" ht="22.5">
      <c r="B50" s="78" t="s">
        <v>113</v>
      </c>
      <c r="C50" s="43" t="s">
        <v>103</v>
      </c>
      <c r="D50" s="79" t="s">
        <v>114</v>
      </c>
      <c r="E50" s="80">
        <v>0</v>
      </c>
      <c r="F50" s="80">
        <v>0</v>
      </c>
      <c r="G50" s="80">
        <v>108474</v>
      </c>
      <c r="H50" s="77">
        <f t="shared" si="0"/>
        <v>108474</v>
      </c>
    </row>
    <row r="51" spans="2:8" s="7" customFormat="1" ht="11.25" hidden="1">
      <c r="B51" s="75"/>
      <c r="C51" s="43"/>
      <c r="D51" s="44"/>
      <c r="E51" s="76"/>
      <c r="F51" s="76"/>
      <c r="G51" s="76"/>
      <c r="H51" s="77"/>
    </row>
    <row r="52" spans="2:8" s="7" customFormat="1" ht="22.5" customHeight="1">
      <c r="B52" s="81" t="s">
        <v>115</v>
      </c>
      <c r="C52" s="43" t="s">
        <v>82</v>
      </c>
      <c r="D52" s="44" t="s">
        <v>116</v>
      </c>
      <c r="E52" s="76">
        <f>E53+E57+E64+E67+E70+E73+E76+E80+E88</f>
        <v>565403.13</v>
      </c>
      <c r="F52" s="76">
        <f>F53+F57+F64+F67+F70+F73+F76+F80+F88</f>
        <v>31042509.749999996</v>
      </c>
      <c r="G52" s="76">
        <f>G53+G57+G64+G67+G70+G73+G76+G80+G88</f>
        <v>3871472.4599999995</v>
      </c>
      <c r="H52" s="77">
        <f>H53+H57+H64+H67+H70+H73+H76+H80+H88</f>
        <v>35479385.340000004</v>
      </c>
    </row>
    <row r="53" spans="2:8" s="7" customFormat="1" ht="12">
      <c r="B53" s="42" t="s">
        <v>117</v>
      </c>
      <c r="C53" s="43" t="s">
        <v>87</v>
      </c>
      <c r="D53" s="44" t="s">
        <v>118</v>
      </c>
      <c r="E53" s="76">
        <f>SUM(E54:E56)</f>
        <v>0</v>
      </c>
      <c r="F53" s="76">
        <f>SUM(F54:F56)</f>
        <v>24692295.829999998</v>
      </c>
      <c r="G53" s="76">
        <f>SUM(G54:G56)</f>
        <v>58096.08</v>
      </c>
      <c r="H53" s="77">
        <f>SUM(H54:H56)</f>
        <v>24750391.91</v>
      </c>
    </row>
    <row r="54" spans="2:8" s="7" customFormat="1" ht="11.25">
      <c r="B54" s="78" t="s">
        <v>119</v>
      </c>
      <c r="C54" s="43" t="s">
        <v>87</v>
      </c>
      <c r="D54" s="79" t="s">
        <v>120</v>
      </c>
      <c r="E54" s="80">
        <v>0</v>
      </c>
      <c r="F54" s="80">
        <v>18964896.949999999</v>
      </c>
      <c r="G54" s="80">
        <v>44620.639999999999</v>
      </c>
      <c r="H54" s="77">
        <f>SUM(E54:G54)</f>
        <v>19009517.59</v>
      </c>
    </row>
    <row r="55" spans="2:8" s="7" customFormat="1" ht="11.25">
      <c r="B55" s="78" t="s">
        <v>121</v>
      </c>
      <c r="C55" s="43" t="s">
        <v>87</v>
      </c>
      <c r="D55" s="79" t="s">
        <v>122</v>
      </c>
      <c r="E55" s="80">
        <v>0</v>
      </c>
      <c r="F55" s="80">
        <v>5727398.8799999999</v>
      </c>
      <c r="G55" s="80">
        <v>13475.44</v>
      </c>
      <c r="H55" s="77">
        <f>SUM(E55:G55)</f>
        <v>5740874.3200000003</v>
      </c>
    </row>
    <row r="56" spans="2:8" s="7" customFormat="1" ht="12.2" hidden="1" customHeight="1">
      <c r="B56" s="75"/>
      <c r="C56" s="43"/>
      <c r="D56" s="44"/>
      <c r="E56" s="76"/>
      <c r="F56" s="76"/>
      <c r="G56" s="76"/>
      <c r="H56" s="77"/>
    </row>
    <row r="57" spans="2:8" s="7" customFormat="1" ht="12">
      <c r="B57" s="42" t="s">
        <v>123</v>
      </c>
      <c r="C57" s="43" t="s">
        <v>90</v>
      </c>
      <c r="D57" s="44" t="s">
        <v>124</v>
      </c>
      <c r="E57" s="76">
        <f>SUM(E58:E63)</f>
        <v>0</v>
      </c>
      <c r="F57" s="76">
        <f>SUM(F58:F63)</f>
        <v>4370592.6899999995</v>
      </c>
      <c r="G57" s="76">
        <f>SUM(G58:G63)</f>
        <v>27946.45</v>
      </c>
      <c r="H57" s="77">
        <f>SUM(H58:H63)</f>
        <v>4398539.1399999997</v>
      </c>
    </row>
    <row r="58" spans="2:8" s="7" customFormat="1" ht="11.25">
      <c r="B58" s="78" t="s">
        <v>125</v>
      </c>
      <c r="C58" s="43" t="s">
        <v>90</v>
      </c>
      <c r="D58" s="79" t="s">
        <v>126</v>
      </c>
      <c r="E58" s="80">
        <v>0</v>
      </c>
      <c r="F58" s="80">
        <v>34487.26</v>
      </c>
      <c r="G58" s="80">
        <v>0</v>
      </c>
      <c r="H58" s="77">
        <f>SUM(E58:G58)</f>
        <v>34487.26</v>
      </c>
    </row>
    <row r="59" spans="2:8" s="7" customFormat="1" ht="11.25">
      <c r="B59" s="78" t="s">
        <v>127</v>
      </c>
      <c r="C59" s="43" t="s">
        <v>90</v>
      </c>
      <c r="D59" s="79" t="s">
        <v>128</v>
      </c>
      <c r="E59" s="80">
        <v>0</v>
      </c>
      <c r="F59" s="80">
        <v>4500</v>
      </c>
      <c r="G59" s="80">
        <v>0</v>
      </c>
      <c r="H59" s="77">
        <f t="shared" ref="H59:H62" si="1">SUM(E59:G59)</f>
        <v>4500</v>
      </c>
    </row>
    <row r="60" spans="2:8" s="7" customFormat="1" ht="11.25">
      <c r="B60" s="78" t="s">
        <v>129</v>
      </c>
      <c r="C60" s="43" t="s">
        <v>90</v>
      </c>
      <c r="D60" s="79" t="s">
        <v>130</v>
      </c>
      <c r="E60" s="80">
        <v>0</v>
      </c>
      <c r="F60" s="80">
        <v>2674721.73</v>
      </c>
      <c r="G60" s="80">
        <v>423.45</v>
      </c>
      <c r="H60" s="77">
        <f t="shared" si="1"/>
        <v>2675145.1800000002</v>
      </c>
    </row>
    <row r="61" spans="2:8" s="7" customFormat="1" ht="11.25">
      <c r="B61" s="78" t="s">
        <v>131</v>
      </c>
      <c r="C61" s="43" t="s">
        <v>90</v>
      </c>
      <c r="D61" s="79" t="s">
        <v>132</v>
      </c>
      <c r="E61" s="80">
        <v>0</v>
      </c>
      <c r="F61" s="80">
        <v>277640.3</v>
      </c>
      <c r="G61" s="80">
        <v>14984</v>
      </c>
      <c r="H61" s="77">
        <f t="shared" si="1"/>
        <v>292624.3</v>
      </c>
    </row>
    <row r="62" spans="2:8" s="7" customFormat="1" ht="11.25">
      <c r="B62" s="78" t="s">
        <v>133</v>
      </c>
      <c r="C62" s="43" t="s">
        <v>90</v>
      </c>
      <c r="D62" s="79" t="s">
        <v>134</v>
      </c>
      <c r="E62" s="80">
        <v>0</v>
      </c>
      <c r="F62" s="80">
        <v>1379243.4</v>
      </c>
      <c r="G62" s="80">
        <v>12539</v>
      </c>
      <c r="H62" s="77">
        <f t="shared" si="1"/>
        <v>1391782.4</v>
      </c>
    </row>
    <row r="63" spans="2:8" s="7" customFormat="1" ht="12.2" hidden="1" customHeight="1">
      <c r="B63" s="75"/>
      <c r="C63" s="43"/>
      <c r="D63" s="44"/>
      <c r="E63" s="76"/>
      <c r="F63" s="76"/>
      <c r="G63" s="76"/>
      <c r="H63" s="77"/>
    </row>
    <row r="64" spans="2:8" s="7" customFormat="1" ht="12">
      <c r="B64" s="42" t="s">
        <v>135</v>
      </c>
      <c r="C64" s="43" t="s">
        <v>104</v>
      </c>
      <c r="D64" s="44" t="s">
        <v>136</v>
      </c>
      <c r="E64" s="76">
        <f>SUM(E65:E66)</f>
        <v>0</v>
      </c>
      <c r="F64" s="76">
        <f>SUM(F65:F66)</f>
        <v>0</v>
      </c>
      <c r="G64" s="76">
        <f>SUM(G65:G66)</f>
        <v>0</v>
      </c>
      <c r="H64" s="77">
        <f>SUM(H65:H66)</f>
        <v>0</v>
      </c>
    </row>
    <row r="65" spans="2:10" s="7" customFormat="1" ht="11.25">
      <c r="B65" s="70"/>
      <c r="C65" s="71"/>
      <c r="D65" s="72"/>
      <c r="E65" s="57"/>
      <c r="F65" s="73"/>
      <c r="G65" s="73"/>
      <c r="H65" s="74">
        <f>SUM(E65:G65)</f>
        <v>0</v>
      </c>
      <c r="I65" s="59"/>
      <c r="J65" s="59"/>
    </row>
    <row r="66" spans="2:10" s="7" customFormat="1" ht="11.25" hidden="1">
      <c r="B66" s="75"/>
      <c r="C66" s="43"/>
      <c r="D66" s="44"/>
      <c r="E66" s="76"/>
      <c r="F66" s="76"/>
      <c r="G66" s="76"/>
      <c r="H66" s="77"/>
    </row>
    <row r="67" spans="2:10" s="7" customFormat="1" ht="12">
      <c r="B67" s="42" t="s">
        <v>137</v>
      </c>
      <c r="C67" s="43" t="s">
        <v>118</v>
      </c>
      <c r="D67" s="44" t="s">
        <v>138</v>
      </c>
      <c r="E67" s="76">
        <f>SUM(E68:E69)</f>
        <v>0</v>
      </c>
      <c r="F67" s="76">
        <f>SUM(F68:F69)</f>
        <v>0</v>
      </c>
      <c r="G67" s="76">
        <f>SUM(G68:G69)</f>
        <v>0</v>
      </c>
      <c r="H67" s="77">
        <f>SUM(H68:H69)</f>
        <v>0</v>
      </c>
    </row>
    <row r="68" spans="2:10" s="7" customFormat="1" ht="11.25">
      <c r="B68" s="70"/>
      <c r="C68" s="71"/>
      <c r="D68" s="72"/>
      <c r="E68" s="73"/>
      <c r="F68" s="73"/>
      <c r="G68" s="73"/>
      <c r="H68" s="74">
        <f>SUM(E68:G68)</f>
        <v>0</v>
      </c>
      <c r="I68" s="59"/>
      <c r="J68" s="59"/>
    </row>
    <row r="69" spans="2:10" s="7" customFormat="1" ht="11.25" hidden="1">
      <c r="B69" s="75"/>
      <c r="C69" s="43"/>
      <c r="D69" s="44"/>
      <c r="E69" s="76"/>
      <c r="F69" s="76"/>
      <c r="G69" s="76"/>
      <c r="H69" s="77"/>
    </row>
    <row r="70" spans="2:10" s="7" customFormat="1" ht="12">
      <c r="B70" s="42" t="s">
        <v>139</v>
      </c>
      <c r="C70" s="43" t="s">
        <v>136</v>
      </c>
      <c r="D70" s="44" t="s">
        <v>140</v>
      </c>
      <c r="E70" s="76">
        <f>SUM(E71:E72)</f>
        <v>0</v>
      </c>
      <c r="F70" s="76">
        <f>SUM(F71:F72)</f>
        <v>0</v>
      </c>
      <c r="G70" s="76">
        <f>SUM(G71:G72)</f>
        <v>0</v>
      </c>
      <c r="H70" s="77">
        <f>SUM(H71:H72)</f>
        <v>0</v>
      </c>
    </row>
    <row r="71" spans="2:10" s="7" customFormat="1" ht="11.25">
      <c r="B71" s="70"/>
      <c r="C71" s="71"/>
      <c r="D71" s="72"/>
      <c r="E71" s="73"/>
      <c r="F71" s="73"/>
      <c r="G71" s="73"/>
      <c r="H71" s="74">
        <f>SUM(E71:G71)</f>
        <v>0</v>
      </c>
      <c r="I71" s="59"/>
      <c r="J71" s="59"/>
    </row>
    <row r="72" spans="2:10" s="7" customFormat="1" ht="11.25" hidden="1">
      <c r="B72" s="75"/>
      <c r="C72" s="43"/>
      <c r="D72" s="44"/>
      <c r="E72" s="76"/>
      <c r="F72" s="76"/>
      <c r="G72" s="76"/>
      <c r="H72" s="77"/>
    </row>
    <row r="73" spans="2:10" s="7" customFormat="1" ht="12">
      <c r="B73" s="42" t="s">
        <v>141</v>
      </c>
      <c r="C73" s="43" t="s">
        <v>138</v>
      </c>
      <c r="D73" s="44" t="s">
        <v>142</v>
      </c>
      <c r="E73" s="76">
        <f>SUM(E74:E75)</f>
        <v>0</v>
      </c>
      <c r="F73" s="76">
        <f>SUM(F74:F75)</f>
        <v>75512.67</v>
      </c>
      <c r="G73" s="76">
        <f>SUM(G74:G75)</f>
        <v>0</v>
      </c>
      <c r="H73" s="76">
        <f>SUM(H74:H75)</f>
        <v>75512.67</v>
      </c>
    </row>
    <row r="74" spans="2:10" s="7" customFormat="1" ht="11.25">
      <c r="B74" s="78" t="s">
        <v>143</v>
      </c>
      <c r="C74" s="43" t="s">
        <v>138</v>
      </c>
      <c r="D74" s="79" t="s">
        <v>144</v>
      </c>
      <c r="E74" s="80">
        <v>0</v>
      </c>
      <c r="F74" s="80">
        <v>75512.67</v>
      </c>
      <c r="G74" s="80">
        <v>0</v>
      </c>
      <c r="H74" s="77">
        <f>SUM(E74:G74)</f>
        <v>75512.67</v>
      </c>
    </row>
    <row r="75" spans="2:10" s="7" customFormat="1" ht="11.25" hidden="1">
      <c r="B75" s="75"/>
      <c r="C75" s="43"/>
      <c r="D75" s="44"/>
      <c r="E75" s="76"/>
      <c r="F75" s="76"/>
      <c r="G75" s="76"/>
      <c r="H75" s="77"/>
    </row>
    <row r="76" spans="2:10" s="7" customFormat="1" ht="12">
      <c r="B76" s="42" t="s">
        <v>145</v>
      </c>
      <c r="C76" s="43" t="s">
        <v>140</v>
      </c>
      <c r="D76" s="44" t="s">
        <v>146</v>
      </c>
      <c r="E76" s="76">
        <f>SUM(E77:E79)</f>
        <v>565403.13</v>
      </c>
      <c r="F76" s="76">
        <f>SUM(F77:F79)</f>
        <v>834576.56</v>
      </c>
      <c r="G76" s="76">
        <f>SUM(G77:G79)</f>
        <v>3785429.15</v>
      </c>
      <c r="H76" s="77">
        <f>SUM(H77:H79)</f>
        <v>5185408.8400000008</v>
      </c>
    </row>
    <row r="77" spans="2:10" s="7" customFormat="1" ht="11.25">
      <c r="B77" s="78" t="s">
        <v>147</v>
      </c>
      <c r="C77" s="43" t="s">
        <v>140</v>
      </c>
      <c r="D77" s="79" t="s">
        <v>148</v>
      </c>
      <c r="E77" s="80">
        <v>0</v>
      </c>
      <c r="F77" s="80">
        <v>823760.9</v>
      </c>
      <c r="G77" s="80">
        <v>142577.54999999999</v>
      </c>
      <c r="H77" s="77">
        <f>SUM(E77:G77)</f>
        <v>966338.45</v>
      </c>
    </row>
    <row r="78" spans="2:10" s="7" customFormat="1" ht="11.25">
      <c r="B78" s="78" t="s">
        <v>149</v>
      </c>
      <c r="C78" s="43" t="s">
        <v>140</v>
      </c>
      <c r="D78" s="79" t="s">
        <v>150</v>
      </c>
      <c r="E78" s="80">
        <v>565403.13</v>
      </c>
      <c r="F78" s="80">
        <v>10815.66</v>
      </c>
      <c r="G78" s="80">
        <v>3642851.6</v>
      </c>
      <c r="H78" s="77">
        <f>SUM(E78:G78)</f>
        <v>4219070.3900000006</v>
      </c>
    </row>
    <row r="79" spans="2:10" s="7" customFormat="1" ht="12.2" hidden="1" customHeight="1">
      <c r="B79" s="75"/>
      <c r="C79" s="43"/>
      <c r="D79" s="44"/>
      <c r="E79" s="76"/>
      <c r="F79" s="76"/>
      <c r="G79" s="76"/>
      <c r="H79" s="77"/>
    </row>
    <row r="80" spans="2:10" s="7" customFormat="1" ht="25.5" customHeight="1">
      <c r="B80" s="42" t="s">
        <v>151</v>
      </c>
      <c r="C80" s="43" t="s">
        <v>142</v>
      </c>
      <c r="D80" s="44" t="s">
        <v>152</v>
      </c>
      <c r="E80" s="76">
        <f>SUM(E81:E82)</f>
        <v>0</v>
      </c>
      <c r="F80" s="76">
        <f>SUM(F81:F82)</f>
        <v>0</v>
      </c>
      <c r="G80" s="76">
        <f>SUM(G81:G82)</f>
        <v>0</v>
      </c>
      <c r="H80" s="77">
        <f>SUM(H81:H82)</f>
        <v>0</v>
      </c>
    </row>
    <row r="81" spans="2:10" s="7" customFormat="1" ht="11.25">
      <c r="B81" s="70"/>
      <c r="C81" s="71"/>
      <c r="D81" s="72"/>
      <c r="E81" s="73"/>
      <c r="F81" s="73"/>
      <c r="G81" s="73"/>
      <c r="H81" s="74">
        <f>SUM(E81:G81)</f>
        <v>0</v>
      </c>
      <c r="I81" s="59"/>
      <c r="J81" s="59"/>
    </row>
    <row r="82" spans="2:10" s="7" customFormat="1" ht="0.75" customHeight="1" thickBot="1">
      <c r="B82" s="75"/>
      <c r="C82" s="82"/>
      <c r="D82" s="83"/>
      <c r="E82" s="84"/>
      <c r="F82" s="84"/>
      <c r="G82" s="84"/>
      <c r="H82" s="85"/>
    </row>
    <row r="83" spans="2:10" s="7" customFormat="1" ht="12.2" customHeight="1">
      <c r="B83" s="65"/>
      <c r="C83" s="65"/>
      <c r="D83" s="65"/>
      <c r="E83" s="65"/>
      <c r="F83" s="65"/>
      <c r="G83" s="65"/>
      <c r="H83" s="65" t="s">
        <v>153</v>
      </c>
    </row>
    <row r="84" spans="2:10" s="7" customFormat="1" ht="12.2" customHeight="1">
      <c r="B84" s="86"/>
      <c r="C84" s="22" t="s">
        <v>41</v>
      </c>
      <c r="D84" s="150" t="s">
        <v>42</v>
      </c>
      <c r="E84" s="23" t="s">
        <v>43</v>
      </c>
      <c r="F84" s="23" t="s">
        <v>44</v>
      </c>
      <c r="G84" s="24" t="s">
        <v>45</v>
      </c>
      <c r="H84" s="25"/>
    </row>
    <row r="85" spans="2:10" s="7" customFormat="1" ht="12.2" customHeight="1">
      <c r="B85" s="27" t="s">
        <v>47</v>
      </c>
      <c r="C85" s="27" t="s">
        <v>48</v>
      </c>
      <c r="D85" s="151"/>
      <c r="E85" s="28" t="s">
        <v>49</v>
      </c>
      <c r="F85" s="28" t="s">
        <v>50</v>
      </c>
      <c r="G85" s="29" t="s">
        <v>51</v>
      </c>
      <c r="H85" s="30" t="s">
        <v>52</v>
      </c>
    </row>
    <row r="86" spans="2:10" s="7" customFormat="1" ht="12.2" customHeight="1">
      <c r="B86" s="87"/>
      <c r="C86" s="88" t="s">
        <v>55</v>
      </c>
      <c r="D86" s="152"/>
      <c r="E86" s="32" t="s">
        <v>56</v>
      </c>
      <c r="F86" s="32" t="s">
        <v>57</v>
      </c>
      <c r="G86" s="89" t="s">
        <v>58</v>
      </c>
      <c r="H86" s="30"/>
    </row>
    <row r="87" spans="2:10" s="7" customFormat="1" ht="12.2" customHeight="1" thickBot="1">
      <c r="B87" s="33">
        <v>1</v>
      </c>
      <c r="C87" s="90">
        <v>2</v>
      </c>
      <c r="D87" s="90">
        <v>3</v>
      </c>
      <c r="E87" s="91">
        <v>4</v>
      </c>
      <c r="F87" s="91">
        <v>5</v>
      </c>
      <c r="G87" s="92" t="s">
        <v>61</v>
      </c>
      <c r="H87" s="36" t="s">
        <v>62</v>
      </c>
    </row>
    <row r="88" spans="2:10" s="7" customFormat="1" ht="12">
      <c r="B88" s="67" t="s">
        <v>154</v>
      </c>
      <c r="C88" s="38" t="s">
        <v>146</v>
      </c>
      <c r="D88" s="39" t="s">
        <v>155</v>
      </c>
      <c r="E88" s="68">
        <f>SUM(E89:E91)</f>
        <v>0</v>
      </c>
      <c r="F88" s="68">
        <f>SUM(F89:F91)</f>
        <v>1069532</v>
      </c>
      <c r="G88" s="68">
        <f>SUM(G89:G91)</f>
        <v>0.78</v>
      </c>
      <c r="H88" s="69">
        <f>SUM(H89:H91)</f>
        <v>1069532.78</v>
      </c>
    </row>
    <row r="89" spans="2:10" s="7" customFormat="1" ht="11.25">
      <c r="B89" s="78" t="s">
        <v>156</v>
      </c>
      <c r="C89" s="43" t="s">
        <v>146</v>
      </c>
      <c r="D89" s="79" t="s">
        <v>157</v>
      </c>
      <c r="E89" s="80">
        <v>0</v>
      </c>
      <c r="F89" s="80">
        <v>1069532</v>
      </c>
      <c r="G89" s="80">
        <v>0</v>
      </c>
      <c r="H89" s="77">
        <f>SUM(E89:G89)</f>
        <v>1069532</v>
      </c>
    </row>
    <row r="90" spans="2:10" s="7" customFormat="1" ht="22.5">
      <c r="B90" s="78" t="s">
        <v>158</v>
      </c>
      <c r="C90" s="43" t="s">
        <v>146</v>
      </c>
      <c r="D90" s="79" t="s">
        <v>159</v>
      </c>
      <c r="E90" s="80">
        <v>0</v>
      </c>
      <c r="F90" s="80">
        <v>0</v>
      </c>
      <c r="G90" s="80">
        <v>0.78</v>
      </c>
      <c r="H90" s="77">
        <f>SUM(E90:G90)</f>
        <v>0.78</v>
      </c>
    </row>
    <row r="91" spans="2:10" s="7" customFormat="1" ht="12.2" hidden="1" customHeight="1">
      <c r="B91" s="78"/>
      <c r="C91" s="43"/>
      <c r="D91" s="44"/>
      <c r="E91" s="76"/>
      <c r="F91" s="76"/>
      <c r="G91" s="76"/>
      <c r="H91" s="77"/>
    </row>
    <row r="92" spans="2:10" s="7" customFormat="1" ht="15" customHeight="1">
      <c r="B92" s="93" t="s">
        <v>160</v>
      </c>
      <c r="C92" s="43" t="s">
        <v>161</v>
      </c>
      <c r="D92" s="44"/>
      <c r="E92" s="76">
        <f>E95+E130</f>
        <v>12476.459999999963</v>
      </c>
      <c r="F92" s="76">
        <f>F95+F130</f>
        <v>-1405422.409999996</v>
      </c>
      <c r="G92" s="76">
        <f>G95+G130</f>
        <v>-162308.89000000013</v>
      </c>
      <c r="H92" s="77">
        <f>H95+H130</f>
        <v>-1555254.8399999952</v>
      </c>
    </row>
    <row r="93" spans="2:10" s="7" customFormat="1" ht="15" customHeight="1">
      <c r="B93" s="42" t="s">
        <v>162</v>
      </c>
      <c r="C93" s="43" t="s">
        <v>163</v>
      </c>
      <c r="D93" s="44"/>
      <c r="E93" s="76">
        <f>E17-E52</f>
        <v>12476.459999999963</v>
      </c>
      <c r="F93" s="76">
        <f>F17-F52</f>
        <v>-1405422.4099999964</v>
      </c>
      <c r="G93" s="76">
        <f>G17-G52</f>
        <v>-146985.8899999992</v>
      </c>
      <c r="H93" s="77">
        <f>H17-H52</f>
        <v>-1539931.8400000036</v>
      </c>
    </row>
    <row r="94" spans="2:10" s="7" customFormat="1" ht="15" customHeight="1">
      <c r="B94" s="42" t="s">
        <v>164</v>
      </c>
      <c r="C94" s="43" t="s">
        <v>165</v>
      </c>
      <c r="D94" s="44"/>
      <c r="E94" s="80">
        <v>0</v>
      </c>
      <c r="F94" s="80">
        <v>0</v>
      </c>
      <c r="G94" s="80">
        <v>15323</v>
      </c>
      <c r="H94" s="77">
        <f>SUM(E94:G94)</f>
        <v>15323</v>
      </c>
    </row>
    <row r="95" spans="2:10" s="7" customFormat="1" ht="22.5">
      <c r="B95" s="93" t="s">
        <v>166</v>
      </c>
      <c r="C95" s="43" t="s">
        <v>167</v>
      </c>
      <c r="D95" s="44"/>
      <c r="E95" s="76">
        <f>E96+E99+E102+E105+E112+E115+E118+E129+E126</f>
        <v>12476.459999999963</v>
      </c>
      <c r="F95" s="76">
        <f>F96+F99+F102+F105+F112+F115+F118+F129+F126</f>
        <v>-2591782.9999999995</v>
      </c>
      <c r="G95" s="76">
        <f>G96+G99+G102+G105+G112+G115+G118+G129+G126</f>
        <v>33421.330000000075</v>
      </c>
      <c r="H95" s="77">
        <f>H96+H99+H102+H105+H112+H115+H118+H129+H126</f>
        <v>-2545885.21</v>
      </c>
    </row>
    <row r="96" spans="2:10" s="7" customFormat="1" ht="15" customHeight="1">
      <c r="B96" s="42" t="s">
        <v>168</v>
      </c>
      <c r="C96" s="43" t="s">
        <v>169</v>
      </c>
      <c r="D96" s="44"/>
      <c r="E96" s="76">
        <f>E97-E98</f>
        <v>0</v>
      </c>
      <c r="F96" s="76">
        <f>F97-F98</f>
        <v>-714969.25999999989</v>
      </c>
      <c r="G96" s="76">
        <f>G97-G98</f>
        <v>-1709.75</v>
      </c>
      <c r="H96" s="77">
        <f>H97-H98</f>
        <v>-716679.01</v>
      </c>
    </row>
    <row r="97" spans="2:10" s="7" customFormat="1" ht="11.25">
      <c r="B97" s="78" t="s">
        <v>170</v>
      </c>
      <c r="C97" s="43" t="s">
        <v>171</v>
      </c>
      <c r="D97" s="44" t="s">
        <v>167</v>
      </c>
      <c r="E97" s="80">
        <v>0</v>
      </c>
      <c r="F97" s="80">
        <v>420771.64</v>
      </c>
      <c r="G97" s="80">
        <v>140867.79999999999</v>
      </c>
      <c r="H97" s="77">
        <f>SUM(E97:G97)</f>
        <v>561639.43999999994</v>
      </c>
    </row>
    <row r="98" spans="2:10" s="7" customFormat="1" ht="11.25">
      <c r="B98" s="78" t="s">
        <v>172</v>
      </c>
      <c r="C98" s="43" t="s">
        <v>173</v>
      </c>
      <c r="D98" s="44" t="s">
        <v>174</v>
      </c>
      <c r="E98" s="80">
        <v>0</v>
      </c>
      <c r="F98" s="80">
        <v>1135740.8999999999</v>
      </c>
      <c r="G98" s="80">
        <v>142577.54999999999</v>
      </c>
      <c r="H98" s="77">
        <f>SUM(E98:G98)</f>
        <v>1278318.45</v>
      </c>
    </row>
    <row r="99" spans="2:10" s="7" customFormat="1" ht="12">
      <c r="B99" s="42" t="s">
        <v>175</v>
      </c>
      <c r="C99" s="43" t="s">
        <v>176</v>
      </c>
      <c r="D99" s="44"/>
      <c r="E99" s="76">
        <f>E100-E101</f>
        <v>0</v>
      </c>
      <c r="F99" s="76">
        <f>F100-F101</f>
        <v>0</v>
      </c>
      <c r="G99" s="76">
        <f>G100-G101</f>
        <v>0</v>
      </c>
      <c r="H99" s="77">
        <f>H100-H101</f>
        <v>0</v>
      </c>
    </row>
    <row r="100" spans="2:10" s="7" customFormat="1" ht="11.25">
      <c r="B100" s="78" t="s">
        <v>177</v>
      </c>
      <c r="C100" s="43" t="s">
        <v>178</v>
      </c>
      <c r="D100" s="44" t="s">
        <v>169</v>
      </c>
      <c r="E100" s="80"/>
      <c r="F100" s="80"/>
      <c r="G100" s="80"/>
      <c r="H100" s="77">
        <f>SUM(E100:G100)</f>
        <v>0</v>
      </c>
    </row>
    <row r="101" spans="2:10" s="7" customFormat="1" ht="11.25">
      <c r="B101" s="78" t="s">
        <v>179</v>
      </c>
      <c r="C101" s="43" t="s">
        <v>180</v>
      </c>
      <c r="D101" s="44" t="s">
        <v>181</v>
      </c>
      <c r="E101" s="80"/>
      <c r="F101" s="80"/>
      <c r="G101" s="80"/>
      <c r="H101" s="77">
        <f>SUM(E101:G101)</f>
        <v>0</v>
      </c>
    </row>
    <row r="102" spans="2:10" s="7" customFormat="1" ht="12.2" customHeight="1">
      <c r="B102" s="42" t="s">
        <v>182</v>
      </c>
      <c r="C102" s="43" t="s">
        <v>183</v>
      </c>
      <c r="D102" s="44"/>
      <c r="E102" s="76">
        <f>E103-E104</f>
        <v>0</v>
      </c>
      <c r="F102" s="76">
        <f>F103-F104</f>
        <v>-1903785.94</v>
      </c>
      <c r="G102" s="76">
        <f>G103-G104</f>
        <v>0</v>
      </c>
      <c r="H102" s="77">
        <f>H103-H104</f>
        <v>-1903785.94</v>
      </c>
    </row>
    <row r="103" spans="2:10" s="7" customFormat="1" ht="11.25">
      <c r="B103" s="78" t="s">
        <v>184</v>
      </c>
      <c r="C103" s="43" t="s">
        <v>185</v>
      </c>
      <c r="D103" s="44" t="s">
        <v>176</v>
      </c>
      <c r="E103" s="80"/>
      <c r="F103" s="80"/>
      <c r="G103" s="80"/>
      <c r="H103" s="77">
        <f>SUM(E103:G103)</f>
        <v>0</v>
      </c>
    </row>
    <row r="104" spans="2:10" s="7" customFormat="1" ht="11.25">
      <c r="B104" s="78" t="s">
        <v>186</v>
      </c>
      <c r="C104" s="43" t="s">
        <v>187</v>
      </c>
      <c r="D104" s="44" t="s">
        <v>188</v>
      </c>
      <c r="E104" s="80">
        <v>0</v>
      </c>
      <c r="F104" s="80">
        <v>1903785.94</v>
      </c>
      <c r="G104" s="80">
        <v>0</v>
      </c>
      <c r="H104" s="77">
        <f>SUM(E104:G104)</f>
        <v>1903785.94</v>
      </c>
    </row>
    <row r="105" spans="2:10" s="7" customFormat="1" ht="12">
      <c r="B105" s="42" t="s">
        <v>189</v>
      </c>
      <c r="C105" s="43" t="s">
        <v>190</v>
      </c>
      <c r="D105" s="44"/>
      <c r="E105" s="76">
        <f>E106-E109</f>
        <v>12476.459999999963</v>
      </c>
      <c r="F105" s="76">
        <f>F106-F109</f>
        <v>26972.2</v>
      </c>
      <c r="G105" s="76">
        <f>G106-G109</f>
        <v>35131.080000000075</v>
      </c>
      <c r="H105" s="77">
        <f>H106-H109</f>
        <v>74579.740000000224</v>
      </c>
    </row>
    <row r="106" spans="2:10" s="7" customFormat="1" ht="11.25">
      <c r="B106" s="78" t="s">
        <v>191</v>
      </c>
      <c r="C106" s="43" t="s">
        <v>192</v>
      </c>
      <c r="D106" s="44" t="s">
        <v>193</v>
      </c>
      <c r="E106" s="80">
        <v>577879.59</v>
      </c>
      <c r="F106" s="80">
        <v>38275.5</v>
      </c>
      <c r="G106" s="80">
        <v>3677982.68</v>
      </c>
      <c r="H106" s="77">
        <f>SUM(E106:G106)</f>
        <v>4294137.7700000005</v>
      </c>
    </row>
    <row r="107" spans="2:10" s="7" customFormat="1" ht="11.25">
      <c r="B107" s="70"/>
      <c r="C107" s="71"/>
      <c r="D107" s="72"/>
      <c r="E107" s="73"/>
      <c r="F107" s="73"/>
      <c r="G107" s="73"/>
      <c r="H107" s="74">
        <f>SUM(E107:G107)</f>
        <v>0</v>
      </c>
      <c r="I107" s="59"/>
      <c r="J107" s="59"/>
    </row>
    <row r="108" spans="2:10" s="7" customFormat="1" ht="11.25" hidden="1">
      <c r="B108" s="78"/>
      <c r="C108" s="43"/>
      <c r="D108" s="44"/>
      <c r="E108" s="76"/>
      <c r="F108" s="76"/>
      <c r="G108" s="76"/>
      <c r="H108" s="77"/>
    </row>
    <row r="109" spans="2:10" s="7" customFormat="1" ht="11.25">
      <c r="B109" s="78" t="s">
        <v>194</v>
      </c>
      <c r="C109" s="43" t="s">
        <v>195</v>
      </c>
      <c r="D109" s="44" t="s">
        <v>196</v>
      </c>
      <c r="E109" s="80">
        <v>565403.13</v>
      </c>
      <c r="F109" s="80">
        <v>11303.3</v>
      </c>
      <c r="G109" s="80">
        <v>3642851.6</v>
      </c>
      <c r="H109" s="77">
        <f>SUM(E109:G109)</f>
        <v>4219558.03</v>
      </c>
    </row>
    <row r="110" spans="2:10" s="7" customFormat="1" ht="11.25">
      <c r="B110" s="70"/>
      <c r="C110" s="71"/>
      <c r="D110" s="72"/>
      <c r="E110" s="73"/>
      <c r="F110" s="73"/>
      <c r="G110" s="73"/>
      <c r="H110" s="74">
        <f>SUM(E110:G110)</f>
        <v>0</v>
      </c>
      <c r="I110" s="59"/>
      <c r="J110" s="59"/>
    </row>
    <row r="111" spans="2:10" s="7" customFormat="1" ht="11.25" hidden="1">
      <c r="B111" s="78"/>
      <c r="C111" s="43"/>
      <c r="D111" s="44"/>
      <c r="E111" s="76"/>
      <c r="F111" s="76"/>
      <c r="G111" s="76"/>
      <c r="H111" s="77"/>
    </row>
    <row r="112" spans="2:10" s="7" customFormat="1" ht="12">
      <c r="B112" s="42" t="s">
        <v>197</v>
      </c>
      <c r="C112" s="43" t="s">
        <v>198</v>
      </c>
      <c r="D112" s="44"/>
      <c r="E112" s="76">
        <f>E113-E114</f>
        <v>0</v>
      </c>
      <c r="F112" s="76">
        <f>F113-F114</f>
        <v>0</v>
      </c>
      <c r="G112" s="76">
        <f>G113-G114</f>
        <v>0</v>
      </c>
      <c r="H112" s="77">
        <f>H113-H114</f>
        <v>0</v>
      </c>
    </row>
    <row r="113" spans="2:8" s="7" customFormat="1" ht="11.25">
      <c r="B113" s="78" t="s">
        <v>199</v>
      </c>
      <c r="C113" s="43" t="s">
        <v>200</v>
      </c>
      <c r="D113" s="44" t="s">
        <v>183</v>
      </c>
      <c r="E113" s="80"/>
      <c r="F113" s="80"/>
      <c r="G113" s="80"/>
      <c r="H113" s="77">
        <f>SUM(E113:G113)</f>
        <v>0</v>
      </c>
    </row>
    <row r="114" spans="2:8" s="7" customFormat="1" ht="11.25">
      <c r="B114" s="78" t="s">
        <v>201</v>
      </c>
      <c r="C114" s="43" t="s">
        <v>202</v>
      </c>
      <c r="D114" s="44" t="s">
        <v>203</v>
      </c>
      <c r="E114" s="80"/>
      <c r="F114" s="80"/>
      <c r="G114" s="80"/>
      <c r="H114" s="77">
        <f>SUM(E114:G114)</f>
        <v>0</v>
      </c>
    </row>
    <row r="115" spans="2:8" s="7" customFormat="1" ht="12">
      <c r="B115" s="42" t="s">
        <v>204</v>
      </c>
      <c r="C115" s="94" t="s">
        <v>205</v>
      </c>
      <c r="D115" s="95"/>
      <c r="E115" s="96">
        <f>E116-E117</f>
        <v>0</v>
      </c>
      <c r="F115" s="96">
        <f>F116-F117</f>
        <v>0</v>
      </c>
      <c r="G115" s="96">
        <f>G116-G117</f>
        <v>0</v>
      </c>
      <c r="H115" s="97">
        <f>H116-H117</f>
        <v>0</v>
      </c>
    </row>
    <row r="116" spans="2:8" s="7" customFormat="1" ht="22.5">
      <c r="B116" s="78" t="s">
        <v>206</v>
      </c>
      <c r="C116" s="43" t="s">
        <v>207</v>
      </c>
      <c r="D116" s="44" t="s">
        <v>190</v>
      </c>
      <c r="E116" s="80"/>
      <c r="F116" s="80"/>
      <c r="G116" s="80"/>
      <c r="H116" s="77">
        <f>SUM(E116:G116)</f>
        <v>0</v>
      </c>
    </row>
    <row r="117" spans="2:8" s="7" customFormat="1" ht="11.25">
      <c r="B117" s="78" t="s">
        <v>208</v>
      </c>
      <c r="C117" s="43" t="s">
        <v>209</v>
      </c>
      <c r="D117" s="44" t="s">
        <v>210</v>
      </c>
      <c r="E117" s="80"/>
      <c r="F117" s="80"/>
      <c r="G117" s="80"/>
      <c r="H117" s="77">
        <f>SUM(E117:G117)</f>
        <v>0</v>
      </c>
    </row>
    <row r="118" spans="2:8" s="7" customFormat="1" ht="24.75" thickBot="1">
      <c r="B118" s="98" t="s">
        <v>211</v>
      </c>
      <c r="C118" s="82" t="s">
        <v>212</v>
      </c>
      <c r="D118" s="92"/>
      <c r="E118" s="84">
        <f>E124-E125</f>
        <v>0</v>
      </c>
      <c r="F118" s="84">
        <f>F124-F125</f>
        <v>0</v>
      </c>
      <c r="G118" s="84">
        <f>G124-G125</f>
        <v>0</v>
      </c>
      <c r="H118" s="85">
        <f>H124-H125</f>
        <v>0</v>
      </c>
    </row>
    <row r="119" spans="2:8" s="7" customFormat="1" ht="11.25">
      <c r="B119" s="65"/>
      <c r="C119" s="65"/>
      <c r="D119" s="65"/>
      <c r="E119" s="65"/>
      <c r="F119" s="65"/>
      <c r="G119" s="65"/>
      <c r="H119" s="99" t="s">
        <v>213</v>
      </c>
    </row>
    <row r="120" spans="2:8" s="7" customFormat="1" ht="12" customHeight="1">
      <c r="B120" s="86"/>
      <c r="C120" s="22" t="s">
        <v>41</v>
      </c>
      <c r="D120" s="150" t="s">
        <v>42</v>
      </c>
      <c r="E120" s="23" t="s">
        <v>43</v>
      </c>
      <c r="F120" s="23" t="s">
        <v>44</v>
      </c>
      <c r="G120" s="24" t="s">
        <v>45</v>
      </c>
      <c r="H120" s="25"/>
    </row>
    <row r="121" spans="2:8" s="7" customFormat="1" ht="12" customHeight="1">
      <c r="B121" s="27" t="s">
        <v>47</v>
      </c>
      <c r="C121" s="27" t="s">
        <v>48</v>
      </c>
      <c r="D121" s="151"/>
      <c r="E121" s="28" t="s">
        <v>49</v>
      </c>
      <c r="F121" s="28" t="s">
        <v>50</v>
      </c>
      <c r="G121" s="29" t="s">
        <v>51</v>
      </c>
      <c r="H121" s="30" t="s">
        <v>52</v>
      </c>
    </row>
    <row r="122" spans="2:8" s="7" customFormat="1" ht="12" customHeight="1">
      <c r="B122" s="87"/>
      <c r="C122" s="88" t="s">
        <v>55</v>
      </c>
      <c r="D122" s="152"/>
      <c r="E122" s="32" t="s">
        <v>56</v>
      </c>
      <c r="F122" s="32" t="s">
        <v>57</v>
      </c>
      <c r="G122" s="89" t="s">
        <v>58</v>
      </c>
      <c r="H122" s="30"/>
    </row>
    <row r="123" spans="2:8" s="7" customFormat="1" ht="12" thickBot="1">
      <c r="B123" s="33">
        <v>1</v>
      </c>
      <c r="C123" s="90">
        <v>2</v>
      </c>
      <c r="D123" s="90">
        <v>3</v>
      </c>
      <c r="E123" s="35">
        <v>4</v>
      </c>
      <c r="F123" s="35">
        <v>5</v>
      </c>
      <c r="G123" s="24" t="s">
        <v>61</v>
      </c>
      <c r="H123" s="25" t="s">
        <v>62</v>
      </c>
    </row>
    <row r="124" spans="2:8" s="7" customFormat="1" ht="11.25">
      <c r="B124" s="100" t="s">
        <v>214</v>
      </c>
      <c r="C124" s="101" t="s">
        <v>215</v>
      </c>
      <c r="D124" s="102" t="s">
        <v>216</v>
      </c>
      <c r="E124" s="103">
        <v>0</v>
      </c>
      <c r="F124" s="103">
        <v>29972977.75</v>
      </c>
      <c r="G124" s="103">
        <v>3736711.94</v>
      </c>
      <c r="H124" s="41">
        <f>SUM(E124:G124)</f>
        <v>33709689.689999998</v>
      </c>
    </row>
    <row r="125" spans="2:8" s="7" customFormat="1" ht="11.25">
      <c r="B125" s="47" t="s">
        <v>217</v>
      </c>
      <c r="C125" s="48" t="s">
        <v>218</v>
      </c>
      <c r="D125" s="52" t="s">
        <v>219</v>
      </c>
      <c r="E125" s="50">
        <v>0</v>
      </c>
      <c r="F125" s="50">
        <v>29972977.75</v>
      </c>
      <c r="G125" s="50">
        <v>3736711.94</v>
      </c>
      <c r="H125" s="46">
        <f>SUM(E125:G125)</f>
        <v>33709689.689999998</v>
      </c>
    </row>
    <row r="126" spans="2:8" s="7" customFormat="1" ht="12">
      <c r="B126" s="42" t="s">
        <v>220</v>
      </c>
      <c r="C126" s="94" t="s">
        <v>221</v>
      </c>
      <c r="D126" s="95"/>
      <c r="E126" s="96">
        <f>E127-E128</f>
        <v>0</v>
      </c>
      <c r="F126" s="96">
        <f>F127-F128</f>
        <v>0</v>
      </c>
      <c r="G126" s="96">
        <f>G127-G128</f>
        <v>0</v>
      </c>
      <c r="H126" s="97">
        <f>H127-H128</f>
        <v>0</v>
      </c>
    </row>
    <row r="127" spans="2:8" s="7" customFormat="1" ht="22.5">
      <c r="B127" s="78" t="s">
        <v>222</v>
      </c>
      <c r="C127" s="43" t="s">
        <v>223</v>
      </c>
      <c r="D127" s="44" t="s">
        <v>219</v>
      </c>
      <c r="E127" s="80"/>
      <c r="F127" s="80"/>
      <c r="G127" s="80"/>
      <c r="H127" s="77">
        <f>SUM(E127:G127)</f>
        <v>0</v>
      </c>
    </row>
    <row r="128" spans="2:8" s="7" customFormat="1" ht="11.25">
      <c r="B128" s="78" t="s">
        <v>217</v>
      </c>
      <c r="C128" s="43" t="s">
        <v>224</v>
      </c>
      <c r="D128" s="44" t="s">
        <v>219</v>
      </c>
      <c r="E128" s="80"/>
      <c r="F128" s="80"/>
      <c r="G128" s="80"/>
      <c r="H128" s="77">
        <f>SUM(E128:G128)</f>
        <v>0</v>
      </c>
    </row>
    <row r="129" spans="2:8" s="7" customFormat="1" ht="12">
      <c r="B129" s="98" t="s">
        <v>225</v>
      </c>
      <c r="C129" s="48" t="s">
        <v>226</v>
      </c>
      <c r="D129" s="52" t="s">
        <v>219</v>
      </c>
      <c r="E129" s="50"/>
      <c r="F129" s="50"/>
      <c r="G129" s="50"/>
      <c r="H129" s="46">
        <f>SUM(E129:G129)</f>
        <v>0</v>
      </c>
    </row>
    <row r="130" spans="2:8" s="7" customFormat="1" ht="24">
      <c r="B130" s="104" t="s">
        <v>227</v>
      </c>
      <c r="C130" s="48" t="s">
        <v>228</v>
      </c>
      <c r="D130" s="52"/>
      <c r="E130" s="45">
        <f>E131-E155</f>
        <v>0</v>
      </c>
      <c r="F130" s="45">
        <f>F131-F155</f>
        <v>1186360.5900000036</v>
      </c>
      <c r="G130" s="45">
        <f>G131-G155</f>
        <v>-195730.2200000002</v>
      </c>
      <c r="H130" s="46">
        <f>H131-H155</f>
        <v>990630.37000000477</v>
      </c>
    </row>
    <row r="131" spans="2:8" s="7" customFormat="1" ht="22.5">
      <c r="B131" s="105" t="s">
        <v>229</v>
      </c>
      <c r="C131" s="48" t="s">
        <v>230</v>
      </c>
      <c r="D131" s="52"/>
      <c r="E131" s="45">
        <f>E132+E135+E138+E141+E144+E147</f>
        <v>-1193591.9000000001</v>
      </c>
      <c r="F131" s="45">
        <f>F132+F135+F138+F141+F144+F147</f>
        <v>-39444534.350000001</v>
      </c>
      <c r="G131" s="45">
        <f>G132+G135+G138+G141+G144+G147</f>
        <v>-186902.45999999996</v>
      </c>
      <c r="H131" s="46">
        <f>H132+H135+H138+H141+H144+H147</f>
        <v>-40825028.710000001</v>
      </c>
    </row>
    <row r="132" spans="2:8" s="7" customFormat="1" ht="12">
      <c r="B132" s="42" t="s">
        <v>231</v>
      </c>
      <c r="C132" s="48" t="s">
        <v>232</v>
      </c>
      <c r="D132" s="52"/>
      <c r="E132" s="45">
        <f>E133-E134</f>
        <v>0</v>
      </c>
      <c r="F132" s="45">
        <f>F133-F134</f>
        <v>0</v>
      </c>
      <c r="G132" s="45">
        <f>G133-G134</f>
        <v>-163057.70999999996</v>
      </c>
      <c r="H132" s="46">
        <f>H133-H134</f>
        <v>-163057.71000000089</v>
      </c>
    </row>
    <row r="133" spans="2:8" s="7" customFormat="1" ht="11.25">
      <c r="B133" s="47" t="s">
        <v>233</v>
      </c>
      <c r="C133" s="48" t="s">
        <v>234</v>
      </c>
      <c r="D133" s="52" t="s">
        <v>235</v>
      </c>
      <c r="E133" s="50">
        <v>431401.9</v>
      </c>
      <c r="F133" s="50">
        <v>29602718.609999999</v>
      </c>
      <c r="G133" s="50">
        <v>3650277.22</v>
      </c>
      <c r="H133" s="46">
        <f>SUM(E133:G133)</f>
        <v>33684397.729999997</v>
      </c>
    </row>
    <row r="134" spans="2:8" s="7" customFormat="1" ht="11.25">
      <c r="B134" s="47" t="s">
        <v>236</v>
      </c>
      <c r="C134" s="48" t="s">
        <v>237</v>
      </c>
      <c r="D134" s="52" t="s">
        <v>238</v>
      </c>
      <c r="E134" s="50">
        <v>431401.9</v>
      </c>
      <c r="F134" s="50">
        <v>29602718.609999999</v>
      </c>
      <c r="G134" s="50">
        <v>3813334.93</v>
      </c>
      <c r="H134" s="46">
        <f>SUM(E134:G134)</f>
        <v>33847455.439999998</v>
      </c>
    </row>
    <row r="135" spans="2:8" s="7" customFormat="1" ht="12">
      <c r="B135" s="98" t="s">
        <v>239</v>
      </c>
      <c r="C135" s="48" t="s">
        <v>196</v>
      </c>
      <c r="D135" s="52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7" customFormat="1" ht="22.5">
      <c r="B136" s="47" t="s">
        <v>240</v>
      </c>
      <c r="C136" s="48" t="s">
        <v>241</v>
      </c>
      <c r="D136" s="52" t="s">
        <v>242</v>
      </c>
      <c r="E136" s="50"/>
      <c r="F136" s="50"/>
      <c r="G136" s="50"/>
      <c r="H136" s="46">
        <f>SUM(E136:G136)</f>
        <v>0</v>
      </c>
    </row>
    <row r="137" spans="2:8" s="7" customFormat="1" ht="22.5">
      <c r="B137" s="47" t="s">
        <v>243</v>
      </c>
      <c r="C137" s="48" t="s">
        <v>244</v>
      </c>
      <c r="D137" s="52" t="s">
        <v>245</v>
      </c>
      <c r="E137" s="50"/>
      <c r="F137" s="50"/>
      <c r="G137" s="50"/>
      <c r="H137" s="46">
        <f>SUM(E137:G137)</f>
        <v>0</v>
      </c>
    </row>
    <row r="138" spans="2:8" s="7" customFormat="1" ht="12">
      <c r="B138" s="42" t="s">
        <v>246</v>
      </c>
      <c r="C138" s="48" t="s">
        <v>203</v>
      </c>
      <c r="D138" s="52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7" customFormat="1" ht="22.5">
      <c r="B139" s="47" t="s">
        <v>247</v>
      </c>
      <c r="C139" s="48" t="s">
        <v>248</v>
      </c>
      <c r="D139" s="52" t="s">
        <v>249</v>
      </c>
      <c r="E139" s="50"/>
      <c r="F139" s="50"/>
      <c r="G139" s="50"/>
      <c r="H139" s="46">
        <f>SUM(E139:G139)</f>
        <v>0</v>
      </c>
    </row>
    <row r="140" spans="2:8" s="7" customFormat="1" ht="11.25">
      <c r="B140" s="47" t="s">
        <v>250</v>
      </c>
      <c r="C140" s="48" t="s">
        <v>251</v>
      </c>
      <c r="D140" s="52" t="s">
        <v>252</v>
      </c>
      <c r="E140" s="50"/>
      <c r="F140" s="50"/>
      <c r="G140" s="50"/>
      <c r="H140" s="46">
        <f>SUM(E140:G140)</f>
        <v>0</v>
      </c>
    </row>
    <row r="141" spans="2:8" s="7" customFormat="1" ht="12">
      <c r="B141" s="42" t="s">
        <v>253</v>
      </c>
      <c r="C141" s="48" t="s">
        <v>254</v>
      </c>
      <c r="D141" s="52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7" customFormat="1" ht="22.5">
      <c r="B142" s="47" t="s">
        <v>255</v>
      </c>
      <c r="C142" s="48" t="s">
        <v>256</v>
      </c>
      <c r="D142" s="52" t="s">
        <v>257</v>
      </c>
      <c r="E142" s="50"/>
      <c r="F142" s="50"/>
      <c r="G142" s="50"/>
      <c r="H142" s="46">
        <f>SUM(E142:G142)</f>
        <v>0</v>
      </c>
    </row>
    <row r="143" spans="2:8" s="7" customFormat="1" ht="11.25">
      <c r="B143" s="47" t="s">
        <v>258</v>
      </c>
      <c r="C143" s="48" t="s">
        <v>259</v>
      </c>
      <c r="D143" s="52" t="s">
        <v>260</v>
      </c>
      <c r="E143" s="50"/>
      <c r="F143" s="50"/>
      <c r="G143" s="50"/>
      <c r="H143" s="46">
        <f>SUM(E143:G143)</f>
        <v>0</v>
      </c>
    </row>
    <row r="144" spans="2:8" s="7" customFormat="1" ht="12">
      <c r="B144" s="42" t="s">
        <v>261</v>
      </c>
      <c r="C144" s="48" t="s">
        <v>262</v>
      </c>
      <c r="D144" s="52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7" customFormat="1" ht="11.25">
      <c r="B145" s="47" t="s">
        <v>263</v>
      </c>
      <c r="C145" s="48" t="s">
        <v>264</v>
      </c>
      <c r="D145" s="52" t="s">
        <v>265</v>
      </c>
      <c r="E145" s="50"/>
      <c r="F145" s="50"/>
      <c r="G145" s="50"/>
      <c r="H145" s="46">
        <f>SUM(E145:G145)</f>
        <v>0</v>
      </c>
    </row>
    <row r="146" spans="2:11" s="7" customFormat="1" ht="11.25">
      <c r="B146" s="47" t="s">
        <v>266</v>
      </c>
      <c r="C146" s="48" t="s">
        <v>267</v>
      </c>
      <c r="D146" s="52" t="s">
        <v>268</v>
      </c>
      <c r="E146" s="50"/>
      <c r="F146" s="50"/>
      <c r="G146" s="50"/>
      <c r="H146" s="46">
        <f>SUM(E146:G146)</f>
        <v>0</v>
      </c>
    </row>
    <row r="147" spans="2:11" s="7" customFormat="1" ht="12">
      <c r="B147" s="42" t="s">
        <v>269</v>
      </c>
      <c r="C147" s="48" t="s">
        <v>270</v>
      </c>
      <c r="D147" s="52"/>
      <c r="E147" s="45">
        <f>E148-E149</f>
        <v>-1193591.9000000001</v>
      </c>
      <c r="F147" s="45">
        <f>F148-F149</f>
        <v>-39444534.350000001</v>
      </c>
      <c r="G147" s="45">
        <f>G148-G149</f>
        <v>-23844.75</v>
      </c>
      <c r="H147" s="46">
        <f>H148-H149</f>
        <v>-40661971</v>
      </c>
    </row>
    <row r="148" spans="2:11" s="7" customFormat="1" ht="11.25">
      <c r="B148" s="47" t="s">
        <v>271</v>
      </c>
      <c r="C148" s="48" t="s">
        <v>272</v>
      </c>
      <c r="D148" s="52" t="s">
        <v>273</v>
      </c>
      <c r="E148" s="50">
        <v>259189.4</v>
      </c>
      <c r="F148" s="50">
        <v>2578630.17</v>
      </c>
      <c r="G148" s="50">
        <v>3614286.74</v>
      </c>
      <c r="H148" s="46">
        <f>SUM(E148:G148)</f>
        <v>6452106.3100000005</v>
      </c>
    </row>
    <row r="149" spans="2:11" s="7" customFormat="1" ht="12" thickBot="1">
      <c r="B149" s="47" t="s">
        <v>274</v>
      </c>
      <c r="C149" s="61" t="s">
        <v>275</v>
      </c>
      <c r="D149" s="62" t="s">
        <v>276</v>
      </c>
      <c r="E149" s="106">
        <v>1452781.3</v>
      </c>
      <c r="F149" s="106">
        <v>42023164.520000003</v>
      </c>
      <c r="G149" s="106">
        <v>3638131.49</v>
      </c>
      <c r="H149" s="64">
        <f>SUM(E149:G149)</f>
        <v>47114077.310000002</v>
      </c>
    </row>
    <row r="150" spans="2:11" s="7" customFormat="1" ht="11.25">
      <c r="B150" s="65"/>
      <c r="C150" s="65"/>
      <c r="D150" s="65"/>
      <c r="E150" s="65"/>
      <c r="F150" s="65"/>
      <c r="G150" s="65"/>
      <c r="H150" s="65" t="s">
        <v>277</v>
      </c>
    </row>
    <row r="151" spans="2:11" s="7" customFormat="1" ht="9.9499999999999993" customHeight="1">
      <c r="B151" s="21"/>
      <c r="C151" s="22" t="s">
        <v>41</v>
      </c>
      <c r="D151" s="150" t="s">
        <v>42</v>
      </c>
      <c r="E151" s="23" t="s">
        <v>43</v>
      </c>
      <c r="F151" s="23" t="s">
        <v>44</v>
      </c>
      <c r="G151" s="24" t="s">
        <v>45</v>
      </c>
      <c r="H151" s="25"/>
    </row>
    <row r="152" spans="2:11" s="7" customFormat="1" ht="12.2" customHeight="1">
      <c r="B152" s="26" t="s">
        <v>47</v>
      </c>
      <c r="C152" s="27" t="s">
        <v>48</v>
      </c>
      <c r="D152" s="151"/>
      <c r="E152" s="28" t="s">
        <v>49</v>
      </c>
      <c r="F152" s="28" t="s">
        <v>50</v>
      </c>
      <c r="G152" s="29" t="s">
        <v>51</v>
      </c>
      <c r="H152" s="30" t="s">
        <v>52</v>
      </c>
    </row>
    <row r="153" spans="2:11" s="7" customFormat="1" ht="11.25">
      <c r="B153" s="31"/>
      <c r="C153" s="27" t="s">
        <v>55</v>
      </c>
      <c r="D153" s="152"/>
      <c r="E153" s="32" t="s">
        <v>56</v>
      </c>
      <c r="F153" s="28" t="s">
        <v>57</v>
      </c>
      <c r="G153" s="29" t="s">
        <v>58</v>
      </c>
      <c r="H153" s="30"/>
    </row>
    <row r="154" spans="2:11" s="7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25" t="s">
        <v>62</v>
      </c>
    </row>
    <row r="155" spans="2:11" s="7" customFormat="1" ht="11.25">
      <c r="B155" s="107" t="s">
        <v>278</v>
      </c>
      <c r="C155" s="38" t="s">
        <v>235</v>
      </c>
      <c r="D155" s="39"/>
      <c r="E155" s="68">
        <f>E156+E159+E162+E165+E166</f>
        <v>-1193591.8999999999</v>
      </c>
      <c r="F155" s="68">
        <f>F156+F159+F162+F165+F166</f>
        <v>-40630894.940000005</v>
      </c>
      <c r="G155" s="68">
        <f>G156+G159+G162+G165+G166</f>
        <v>8827.7600000002421</v>
      </c>
      <c r="H155" s="69">
        <f>H156+H159+H162+H165+H166</f>
        <v>-41815659.080000006</v>
      </c>
    </row>
    <row r="156" spans="2:11" s="7" customFormat="1" ht="24">
      <c r="B156" s="42" t="s">
        <v>279</v>
      </c>
      <c r="C156" s="43" t="s">
        <v>242</v>
      </c>
      <c r="D156" s="44"/>
      <c r="E156" s="76">
        <f>E157-E158</f>
        <v>0</v>
      </c>
      <c r="F156" s="76">
        <f>F157-F158</f>
        <v>0</v>
      </c>
      <c r="G156" s="76">
        <f>G157-G158</f>
        <v>0</v>
      </c>
      <c r="H156" s="77">
        <f>H157-H158</f>
        <v>0</v>
      </c>
    </row>
    <row r="157" spans="2:11" s="7" customFormat="1" ht="22.5">
      <c r="B157" s="78" t="s">
        <v>280</v>
      </c>
      <c r="C157" s="43" t="s">
        <v>281</v>
      </c>
      <c r="D157" s="44" t="s">
        <v>282</v>
      </c>
      <c r="E157" s="80"/>
      <c r="F157" s="80"/>
      <c r="G157" s="80"/>
      <c r="H157" s="77">
        <f>SUM(E157:G157)</f>
        <v>0</v>
      </c>
    </row>
    <row r="158" spans="2:11" s="7" customFormat="1" ht="22.5">
      <c r="B158" s="78" t="s">
        <v>283</v>
      </c>
      <c r="C158" s="43" t="s">
        <v>284</v>
      </c>
      <c r="D158" s="44" t="s">
        <v>285</v>
      </c>
      <c r="E158" s="80"/>
      <c r="F158" s="80"/>
      <c r="G158" s="80"/>
      <c r="H158" s="77">
        <f>SUM(E158:G158)</f>
        <v>0</v>
      </c>
    </row>
    <row r="159" spans="2:11" s="7" customFormat="1" ht="24">
      <c r="B159" s="42" t="s">
        <v>286</v>
      </c>
      <c r="C159" s="43" t="s">
        <v>249</v>
      </c>
      <c r="D159" s="44"/>
      <c r="E159" s="76">
        <f>E160-E161</f>
        <v>0</v>
      </c>
      <c r="F159" s="76">
        <f>F160-F161</f>
        <v>0</v>
      </c>
      <c r="G159" s="76">
        <f>G160-G161</f>
        <v>0</v>
      </c>
      <c r="H159" s="77">
        <f>H160-H161</f>
        <v>0</v>
      </c>
    </row>
    <row r="160" spans="2:11" s="7" customFormat="1" ht="22.5" customHeight="1">
      <c r="B160" s="78" t="s">
        <v>287</v>
      </c>
      <c r="C160" s="43" t="s">
        <v>288</v>
      </c>
      <c r="D160" s="44" t="s">
        <v>289</v>
      </c>
      <c r="E160" s="80"/>
      <c r="F160" s="80"/>
      <c r="G160" s="80"/>
      <c r="H160" s="77">
        <f>SUM(E160:G160)</f>
        <v>0</v>
      </c>
      <c r="I160" s="108"/>
      <c r="J160" s="108"/>
      <c r="K160" s="108"/>
    </row>
    <row r="161" spans="2:11" s="7" customFormat="1" ht="11.25" customHeight="1">
      <c r="B161" s="78" t="s">
        <v>290</v>
      </c>
      <c r="C161" s="43" t="s">
        <v>291</v>
      </c>
      <c r="D161" s="44" t="s">
        <v>292</v>
      </c>
      <c r="E161" s="80"/>
      <c r="F161" s="80"/>
      <c r="G161" s="80"/>
      <c r="H161" s="77">
        <f>SUM(E161:G161)</f>
        <v>0</v>
      </c>
      <c r="I161" s="108"/>
      <c r="J161" s="108"/>
      <c r="K161" s="108"/>
    </row>
    <row r="162" spans="2:11" s="7" customFormat="1" ht="12">
      <c r="B162" s="42" t="s">
        <v>293</v>
      </c>
      <c r="C162" s="43" t="s">
        <v>257</v>
      </c>
      <c r="D162" s="44"/>
      <c r="E162" s="76">
        <f>E163-E164</f>
        <v>-3371.9000000000233</v>
      </c>
      <c r="F162" s="76">
        <f>F163-F164</f>
        <v>259594.40999999642</v>
      </c>
      <c r="G162" s="76">
        <f>G163-G164</f>
        <v>8827.7600000002421</v>
      </c>
      <c r="H162" s="77">
        <f>H163-H164</f>
        <v>265050.26999999583</v>
      </c>
      <c r="I162" s="108"/>
      <c r="J162" s="108"/>
      <c r="K162" s="108"/>
    </row>
    <row r="163" spans="2:11" s="109" customFormat="1" ht="11.25">
      <c r="B163" s="78" t="s">
        <v>294</v>
      </c>
      <c r="C163" s="43" t="s">
        <v>295</v>
      </c>
      <c r="D163" s="44" t="s">
        <v>296</v>
      </c>
      <c r="E163" s="80">
        <v>428030</v>
      </c>
      <c r="F163" s="80">
        <v>41371564.549999997</v>
      </c>
      <c r="G163" s="80">
        <v>3845984.43</v>
      </c>
      <c r="H163" s="77">
        <f>SUM(E163:G163)</f>
        <v>45645578.979999997</v>
      </c>
    </row>
    <row r="164" spans="2:11" s="109" customFormat="1" ht="11.25">
      <c r="B164" s="78" t="s">
        <v>297</v>
      </c>
      <c r="C164" s="43" t="s">
        <v>298</v>
      </c>
      <c r="D164" s="44" t="s">
        <v>299</v>
      </c>
      <c r="E164" s="80">
        <v>431401.9</v>
      </c>
      <c r="F164" s="80">
        <v>41111970.140000001</v>
      </c>
      <c r="G164" s="80">
        <v>3837156.67</v>
      </c>
      <c r="H164" s="77">
        <f>SUM(E164:G164)</f>
        <v>45380528.710000001</v>
      </c>
    </row>
    <row r="165" spans="2:11" s="109" customFormat="1" ht="12">
      <c r="B165" s="98" t="s">
        <v>300</v>
      </c>
      <c r="C165" s="43" t="s">
        <v>265</v>
      </c>
      <c r="D165" s="44" t="s">
        <v>219</v>
      </c>
      <c r="E165" s="80">
        <v>-1190220</v>
      </c>
      <c r="F165" s="80">
        <v>-41431949.25</v>
      </c>
      <c r="G165" s="80">
        <v>0</v>
      </c>
      <c r="H165" s="77">
        <f>SUM(E165:G165)</f>
        <v>-42622169.25</v>
      </c>
    </row>
    <row r="166" spans="2:11" s="109" customFormat="1" ht="12.75" thickBot="1">
      <c r="B166" s="98" t="s">
        <v>301</v>
      </c>
      <c r="C166" s="82" t="s">
        <v>273</v>
      </c>
      <c r="D166" s="83" t="s">
        <v>219</v>
      </c>
      <c r="E166" s="110">
        <v>0</v>
      </c>
      <c r="F166" s="110">
        <v>541459.9</v>
      </c>
      <c r="G166" s="110">
        <v>0</v>
      </c>
      <c r="H166" s="85">
        <f>SUM(E166:G166)</f>
        <v>541459.9</v>
      </c>
      <c r="I166" s="111"/>
      <c r="J166" s="111"/>
      <c r="K166" s="111"/>
    </row>
    <row r="167" spans="2:11" s="109" customFormat="1" ht="11.25">
      <c r="B167" s="112"/>
      <c r="C167" s="113"/>
      <c r="D167" s="114"/>
      <c r="E167" s="115"/>
      <c r="F167" s="115"/>
      <c r="G167" s="115"/>
      <c r="H167" s="116"/>
      <c r="I167" s="111"/>
      <c r="K167" s="111"/>
    </row>
    <row r="168" spans="2:11" s="109" customFormat="1" ht="19.5" customHeight="1">
      <c r="B168" s="117" t="s">
        <v>302</v>
      </c>
      <c r="C168" s="153" t="s">
        <v>303</v>
      </c>
      <c r="D168" s="153"/>
      <c r="E168" s="153"/>
      <c r="F168" s="118" t="s">
        <v>304</v>
      </c>
      <c r="G168" s="119"/>
      <c r="H168" s="173" t="s">
        <v>332</v>
      </c>
      <c r="J168" s="111"/>
      <c r="K168" s="111"/>
    </row>
    <row r="169" spans="2:11" s="109" customFormat="1" ht="10.5" customHeight="1">
      <c r="B169" s="120" t="s">
        <v>305</v>
      </c>
      <c r="C169" s="154" t="s">
        <v>306</v>
      </c>
      <c r="D169" s="154"/>
      <c r="E169" s="154"/>
      <c r="G169" s="120" t="s">
        <v>307</v>
      </c>
      <c r="H169" s="121" t="s">
        <v>306</v>
      </c>
      <c r="J169" s="111"/>
      <c r="K169" s="111"/>
    </row>
    <row r="170" spans="2:11" s="122" customFormat="1" ht="27.75" customHeight="1">
      <c r="B170" s="123" t="s">
        <v>308</v>
      </c>
      <c r="C170" s="143" t="s">
        <v>309</v>
      </c>
      <c r="D170" s="143"/>
      <c r="E170" s="143"/>
      <c r="F170" s="143"/>
      <c r="G170" s="143"/>
      <c r="H170" s="143"/>
    </row>
    <row r="171" spans="2:11" s="122" customFormat="1" ht="9.75" customHeight="1">
      <c r="C171" s="155" t="s">
        <v>310</v>
      </c>
      <c r="D171" s="155"/>
      <c r="E171" s="155"/>
      <c r="F171" s="155"/>
      <c r="G171" s="155"/>
      <c r="H171" s="155"/>
    </row>
    <row r="172" spans="2:11" s="122" customFormat="1" ht="22.5" customHeight="1">
      <c r="B172" s="124" t="s">
        <v>311</v>
      </c>
      <c r="C172" s="144" t="s">
        <v>326</v>
      </c>
      <c r="D172" s="144"/>
      <c r="E172" s="144"/>
      <c r="F172" s="125"/>
      <c r="G172" s="144" t="s">
        <v>327</v>
      </c>
      <c r="H172" s="144"/>
      <c r="I172" s="126"/>
      <c r="J172" s="126"/>
    </row>
    <row r="173" spans="2:11" s="127" customFormat="1" ht="15" customHeight="1">
      <c r="B173" s="124" t="s">
        <v>312</v>
      </c>
      <c r="C173" s="155" t="s">
        <v>313</v>
      </c>
      <c r="D173" s="155"/>
      <c r="E173" s="155"/>
      <c r="F173" s="128" t="s">
        <v>307</v>
      </c>
      <c r="G173" s="155" t="s">
        <v>306</v>
      </c>
      <c r="H173" s="155"/>
    </row>
    <row r="174" spans="2:11" s="129" customFormat="1" ht="23.25" customHeight="1">
      <c r="B174" s="130" t="s">
        <v>314</v>
      </c>
      <c r="C174" s="144" t="s">
        <v>328</v>
      </c>
      <c r="D174" s="144"/>
      <c r="E174" s="144"/>
      <c r="F174" s="144" t="s">
        <v>329</v>
      </c>
      <c r="G174" s="144"/>
      <c r="H174" s="131" t="s">
        <v>330</v>
      </c>
    </row>
    <row r="175" spans="2:11" s="129" customFormat="1" ht="15" customHeight="1">
      <c r="B175" s="128" t="s">
        <v>305</v>
      </c>
      <c r="C175" s="155" t="s">
        <v>313</v>
      </c>
      <c r="D175" s="155"/>
      <c r="E175" s="155"/>
      <c r="F175" s="155" t="s">
        <v>306</v>
      </c>
      <c r="G175" s="155"/>
      <c r="H175" s="128" t="s">
        <v>315</v>
      </c>
    </row>
    <row r="176" spans="2:11" s="129" customFormat="1">
      <c r="B176" s="130"/>
      <c r="C176" s="130"/>
      <c r="D176" s="130"/>
      <c r="E176" s="122"/>
      <c r="F176" s="122"/>
      <c r="G176" s="130"/>
      <c r="H176" s="130"/>
    </row>
    <row r="177" spans="2:8" s="129" customFormat="1" ht="14.25" customHeight="1">
      <c r="B177" s="156" t="s">
        <v>331</v>
      </c>
      <c r="C177" s="156"/>
      <c r="D177" s="156"/>
      <c r="E177" s="156"/>
      <c r="F177" s="132"/>
      <c r="G177" s="132"/>
      <c r="H177" s="132"/>
    </row>
    <row r="178" spans="2:8" s="129" customFormat="1" ht="14.25" customHeight="1">
      <c r="B178" s="133"/>
      <c r="C178" s="130"/>
      <c r="D178" s="130"/>
      <c r="E178" s="130"/>
      <c r="F178" s="132"/>
      <c r="G178" s="132"/>
      <c r="H178" s="132"/>
    </row>
    <row r="179" spans="2:8" s="129" customFormat="1" ht="13.5" hidden="1" customHeight="1">
      <c r="B179" s="134"/>
      <c r="C179" s="134"/>
      <c r="D179" s="134"/>
      <c r="E179" s="134"/>
      <c r="F179" s="134"/>
      <c r="G179" s="127"/>
      <c r="H179" s="127"/>
    </row>
    <row r="180" spans="2:8" s="129" customFormat="1" ht="48.75" hidden="1" customHeight="1" thickBot="1">
      <c r="B180" s="135"/>
      <c r="C180" s="157"/>
      <c r="D180" s="158"/>
      <c r="E180" s="158"/>
      <c r="F180" s="159" t="s">
        <v>316</v>
      </c>
      <c r="G180" s="159"/>
      <c r="H180" s="160"/>
    </row>
    <row r="181" spans="2:8" s="129" customFormat="1" ht="13.5" hidden="1" customHeight="1" thickTop="1" thickBot="1">
      <c r="B181" s="135"/>
      <c r="C181" s="135"/>
      <c r="D181" s="135"/>
      <c r="E181" s="135"/>
      <c r="F181" s="135"/>
      <c r="G181" s="136"/>
      <c r="H181" s="136"/>
    </row>
    <row r="182" spans="2:8" s="129" customFormat="1" ht="15.75" hidden="1" customHeight="1" thickTop="1">
      <c r="B182" s="135"/>
      <c r="C182" s="137" t="s">
        <v>317</v>
      </c>
      <c r="D182" s="138"/>
      <c r="E182" s="138"/>
      <c r="F182" s="139"/>
      <c r="G182" s="139"/>
      <c r="H182" s="140"/>
    </row>
    <row r="183" spans="2:8" s="129" customFormat="1" ht="15" hidden="1" customHeight="1">
      <c r="B183" s="135"/>
      <c r="C183" s="161" t="s">
        <v>318</v>
      </c>
      <c r="D183" s="162"/>
      <c r="E183" s="162"/>
      <c r="F183" s="163"/>
      <c r="G183" s="163"/>
      <c r="H183" s="164"/>
    </row>
    <row r="184" spans="2:8" s="129" customFormat="1" ht="15" hidden="1" customHeight="1">
      <c r="B184" s="135"/>
      <c r="C184" s="161" t="s">
        <v>319</v>
      </c>
      <c r="D184" s="162"/>
      <c r="E184" s="162"/>
      <c r="F184" s="165"/>
      <c r="G184" s="165"/>
      <c r="H184" s="166"/>
    </row>
    <row r="185" spans="2:8" s="129" customFormat="1" ht="15" hidden="1" customHeight="1">
      <c r="B185" s="135"/>
      <c r="C185" s="161" t="s">
        <v>320</v>
      </c>
      <c r="D185" s="162"/>
      <c r="E185" s="162"/>
      <c r="F185" s="165"/>
      <c r="G185" s="165"/>
      <c r="H185" s="166"/>
    </row>
    <row r="186" spans="2:8" s="129" customFormat="1" ht="15" hidden="1" customHeight="1">
      <c r="B186" s="135"/>
      <c r="C186" s="161" t="s">
        <v>321</v>
      </c>
      <c r="D186" s="162"/>
      <c r="E186" s="162"/>
      <c r="F186" s="165"/>
      <c r="G186" s="165"/>
      <c r="H186" s="166"/>
    </row>
    <row r="187" spans="2:8" s="129" customFormat="1" ht="15" hidden="1" customHeight="1">
      <c r="B187" s="135"/>
      <c r="C187" s="161" t="s">
        <v>322</v>
      </c>
      <c r="D187" s="162"/>
      <c r="E187" s="162"/>
      <c r="F187" s="163"/>
      <c r="G187" s="163"/>
      <c r="H187" s="164"/>
    </row>
    <row r="188" spans="2:8" s="129" customFormat="1" ht="15" hidden="1" customHeight="1">
      <c r="B188" s="135"/>
      <c r="C188" s="161" t="s">
        <v>323</v>
      </c>
      <c r="D188" s="162"/>
      <c r="E188" s="162"/>
      <c r="F188" s="163"/>
      <c r="G188" s="163"/>
      <c r="H188" s="164"/>
    </row>
    <row r="189" spans="2:8" s="129" customFormat="1" ht="15" hidden="1" customHeight="1">
      <c r="B189" s="135"/>
      <c r="C189" s="161" t="s">
        <v>324</v>
      </c>
      <c r="D189" s="162"/>
      <c r="E189" s="162"/>
      <c r="F189" s="165"/>
      <c r="G189" s="165"/>
      <c r="H189" s="166"/>
    </row>
    <row r="190" spans="2:8" s="129" customFormat="1" ht="15.75" hidden="1" customHeight="1" thickBot="1">
      <c r="B190" s="135"/>
      <c r="C190" s="167" t="s">
        <v>325</v>
      </c>
      <c r="D190" s="168"/>
      <c r="E190" s="168"/>
      <c r="F190" s="169"/>
      <c r="G190" s="169"/>
      <c r="H190" s="170"/>
    </row>
    <row r="191" spans="2:8" s="129" customFormat="1" ht="4.5" hidden="1" customHeight="1" thickBot="1">
      <c r="B191" s="135"/>
      <c r="C191" s="171"/>
      <c r="D191" s="171"/>
      <c r="E191" s="171"/>
      <c r="F191" s="172"/>
      <c r="G191" s="172"/>
      <c r="H191" s="172"/>
    </row>
    <row r="192" spans="2:8" s="129" customFormat="1" hidden="1">
      <c r="B192" s="135"/>
      <c r="C192" s="135"/>
      <c r="D192" s="135"/>
      <c r="E192" s="135"/>
      <c r="F192" s="135"/>
      <c r="G192" s="136"/>
      <c r="H192" s="136"/>
    </row>
    <row r="193" spans="1:11" s="129" customFormat="1">
      <c r="B193" s="135"/>
      <c r="C193" s="135"/>
      <c r="D193" s="135"/>
      <c r="E193" s="135"/>
      <c r="F193" s="135"/>
      <c r="G193" s="136"/>
      <c r="H193" s="136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6">
    <mergeCell ref="C191:E191"/>
    <mergeCell ref="F191:H191"/>
    <mergeCell ref="C188:E188"/>
    <mergeCell ref="F188:H188"/>
    <mergeCell ref="C189:E189"/>
    <mergeCell ref="F189:H189"/>
    <mergeCell ref="C190:E190"/>
    <mergeCell ref="F190:H190"/>
    <mergeCell ref="C185:E185"/>
    <mergeCell ref="F185:H185"/>
    <mergeCell ref="C186:E186"/>
    <mergeCell ref="F186:H186"/>
    <mergeCell ref="C187:E187"/>
    <mergeCell ref="F187:H187"/>
    <mergeCell ref="C180:E180"/>
    <mergeCell ref="F180:H180"/>
    <mergeCell ref="C183:E183"/>
    <mergeCell ref="F183:H183"/>
    <mergeCell ref="C184:E184"/>
    <mergeCell ref="F184:H184"/>
    <mergeCell ref="C173:E173"/>
    <mergeCell ref="G173:H173"/>
    <mergeCell ref="C175:E175"/>
    <mergeCell ref="F175:G175"/>
    <mergeCell ref="B177:E177"/>
    <mergeCell ref="B2:G2"/>
    <mergeCell ref="D4:E4"/>
    <mergeCell ref="C5:F5"/>
    <mergeCell ref="C6:F6"/>
    <mergeCell ref="C7:F7"/>
    <mergeCell ref="C182:E182"/>
    <mergeCell ref="F182:H182"/>
    <mergeCell ref="C8:F9"/>
    <mergeCell ref="C170:H170"/>
    <mergeCell ref="C172:E172"/>
    <mergeCell ref="G172:H172"/>
    <mergeCell ref="F174:G174"/>
    <mergeCell ref="C174:E174"/>
    <mergeCell ref="D13:D15"/>
    <mergeCell ref="D38:D40"/>
    <mergeCell ref="D84:D86"/>
    <mergeCell ref="D120:D122"/>
    <mergeCell ref="D151:D153"/>
    <mergeCell ref="C168:E168"/>
    <mergeCell ref="C169:E169"/>
    <mergeCell ref="C171:H171"/>
  </mergeCells>
  <pageMargins left="0.39370078740157483" right="0.11811023622047245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6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'0503721'!TR_30200296437_2362030215</vt:lpstr>
      <vt:lpstr>'0503721'!TR_30200296437_2362030216</vt:lpstr>
      <vt:lpstr>'0503721'!TR_30200296447</vt:lpstr>
      <vt:lpstr>'0503721'!TR_30200296457_2362030250</vt:lpstr>
      <vt:lpstr>'0503721'!TR_30200296457_2362030251</vt:lpstr>
      <vt:lpstr>'0503721'!TR_30200296467_2362030179</vt:lpstr>
      <vt:lpstr>'0503721'!TR_30200296477</vt:lpstr>
      <vt:lpstr>'0503721'!TR_30200296487</vt:lpstr>
      <vt:lpstr>'0503721'!TR_30200296497_2362030212</vt:lpstr>
      <vt:lpstr>'0503721'!TR_30200296507_2362030226</vt:lpstr>
      <vt:lpstr>'0503721'!TR_30200296507_2362030227</vt:lpstr>
      <vt:lpstr>'0503721'!TR_30200296517_2362030244</vt:lpstr>
      <vt:lpstr>'0503721'!TR_30200296517_2362030245</vt:lpstr>
      <vt:lpstr>'0503721'!TR_30200296527_2362030186</vt:lpstr>
      <vt:lpstr>'0503721'!TR_30200296537</vt:lpstr>
      <vt:lpstr>'0503721'!TR_30200296547_2362030230</vt:lpstr>
      <vt:lpstr>'0503721'!TR_30200296547_2362030231</vt:lpstr>
      <vt:lpstr>'0503721'!TR_30200296547_2362030232</vt:lpstr>
      <vt:lpstr>'0503721'!TR_30200296547_2362030233</vt:lpstr>
      <vt:lpstr>'0503721'!TR_30200296547_2362030234</vt:lpstr>
      <vt:lpstr>'0503721'!TR_30200296557</vt:lpstr>
      <vt:lpstr>'0503721'!TR_30200296567</vt:lpstr>
      <vt:lpstr>'0503721'!TR_30200296577_2362030239</vt:lpstr>
      <vt:lpstr>'0503721'!TR_30200296587_2362030220</vt:lpstr>
      <vt:lpstr>'0503721'!TR_30200296587_2362030221</vt:lpstr>
      <vt:lpstr>'0503721'!TR_30200296587_2362030222</vt:lpstr>
      <vt:lpstr>'0503721'!TR_30200296587_2362030223</vt:lpstr>
      <vt:lpstr>'0503721'!TR_30200296587_2362030224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2024-03-22T07:57:03Z</cp:lastPrinted>
  <dcterms:created xsi:type="dcterms:W3CDTF">2024-03-11T09:08:48Z</dcterms:created>
  <dcterms:modified xsi:type="dcterms:W3CDTF">2024-03-22T07:57:04Z</dcterms:modified>
</cp:coreProperties>
</file>